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8\2Q18\"/>
    </mc:Choice>
  </mc:AlternateContent>
  <bookViews>
    <workbookView xWindow="0" yWindow="0" windowWidth="38400" windowHeight="16500" activeTab="2"/>
  </bookViews>
  <sheets>
    <sheet name="NON-GAAP Measures" sheetId="1" r:id="rId1"/>
    <sheet name="Theatres and Screens" sheetId="2" r:id="rId2"/>
    <sheet name="Certain Definitions" sheetId="3" r:id="rId3"/>
  </sheets>
  <definedNames>
    <definedName name="_xlnm.Print_Area" localSheetId="0">'NON-GAAP Measures'!$A$1:$L$105</definedName>
    <definedName name="_xlnm.Print_Area" localSheetId="1">'Theatres and Screens'!$A$1:$N$43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2" l="1"/>
  <c r="M38" i="2" s="1"/>
  <c r="M42" i="2" s="1"/>
  <c r="M29" i="2"/>
  <c r="M20" i="2"/>
  <c r="M18" i="2"/>
  <c r="M24" i="2" s="1"/>
  <c r="M41" i="2" s="1"/>
  <c r="C102" i="1"/>
  <c r="C101" i="1"/>
  <c r="B101" i="1"/>
  <c r="J74" i="1"/>
  <c r="L77" i="1"/>
  <c r="I74" i="1"/>
  <c r="L80" i="1"/>
  <c r="L79" i="1"/>
  <c r="L78" i="1"/>
  <c r="L76" i="1"/>
  <c r="L73" i="1"/>
  <c r="L72" i="1"/>
  <c r="L71" i="1"/>
  <c r="L67" i="1"/>
  <c r="L66" i="1"/>
  <c r="L65" i="1"/>
  <c r="L64" i="1"/>
  <c r="L63" i="1"/>
  <c r="L60" i="1"/>
  <c r="L59" i="1"/>
  <c r="L58" i="1"/>
  <c r="L44" i="1"/>
  <c r="L24" i="1"/>
  <c r="L23" i="1"/>
  <c r="L22" i="1"/>
  <c r="L21" i="1"/>
  <c r="L20" i="1"/>
  <c r="L19" i="1"/>
  <c r="L18" i="1"/>
  <c r="L17" i="1"/>
  <c r="L16" i="1"/>
  <c r="L15" i="1"/>
  <c r="L14" i="1"/>
  <c r="L13" i="1"/>
  <c r="L12" i="1"/>
  <c r="J61" i="1"/>
  <c r="I61" i="1"/>
  <c r="J25" i="1"/>
  <c r="J45" i="1" s="1"/>
  <c r="I25" i="1"/>
  <c r="I45" i="1" s="1"/>
  <c r="D38" i="2" l="1"/>
  <c r="D42" i="2" s="1"/>
  <c r="D24" i="2"/>
  <c r="D41" i="2" s="1"/>
  <c r="L34" i="2" l="1"/>
  <c r="L29" i="2"/>
  <c r="L20" i="2"/>
  <c r="L18" i="2"/>
  <c r="L24" i="2" s="1"/>
  <c r="L41" i="2" s="1"/>
  <c r="B99" i="1"/>
  <c r="G67" i="1"/>
  <c r="G66" i="1"/>
  <c r="G65" i="1"/>
  <c r="G64" i="1"/>
  <c r="G63" i="1"/>
  <c r="E61" i="1"/>
  <c r="D61" i="1"/>
  <c r="C61" i="1"/>
  <c r="B61" i="1"/>
  <c r="G60" i="1"/>
  <c r="G59" i="1"/>
  <c r="G58" i="1"/>
  <c r="G44" i="1"/>
  <c r="E25" i="1"/>
  <c r="E45" i="1" s="1"/>
  <c r="D25" i="1"/>
  <c r="D45" i="1" s="1"/>
  <c r="C25" i="1"/>
  <c r="C45" i="1" s="1"/>
  <c r="B25" i="1"/>
  <c r="B45" i="1" s="1"/>
  <c r="G24" i="1"/>
  <c r="G23" i="1"/>
  <c r="G22" i="1"/>
  <c r="G21" i="1"/>
  <c r="G20" i="1"/>
  <c r="G19" i="1"/>
  <c r="G18" i="1"/>
  <c r="G17" i="1"/>
  <c r="G16" i="1"/>
  <c r="G15" i="1"/>
  <c r="G14" i="1"/>
  <c r="G13" i="1"/>
  <c r="G12" i="1"/>
  <c r="G25" i="1" l="1"/>
  <c r="L38" i="2"/>
  <c r="L42" i="2" s="1"/>
  <c r="G45" i="1"/>
  <c r="G61" i="1"/>
  <c r="K34" i="2"/>
  <c r="K29" i="2"/>
  <c r="K20" i="2"/>
  <c r="K18" i="2"/>
  <c r="K24" i="2" s="1"/>
  <c r="K41" i="2" s="1"/>
  <c r="K38" i="2" l="1"/>
  <c r="K42" i="2" s="1"/>
  <c r="J34" i="2"/>
  <c r="J29" i="2"/>
  <c r="J38" i="2" s="1"/>
  <c r="J42" i="2" s="1"/>
  <c r="J20" i="2"/>
  <c r="J18" i="2"/>
  <c r="J24" i="2" s="1"/>
  <c r="J41" i="2" s="1"/>
  <c r="I34" i="2" l="1"/>
  <c r="I29" i="2"/>
  <c r="I20" i="2"/>
  <c r="I18" i="2"/>
  <c r="I24" i="2" s="1"/>
  <c r="I41" i="2" s="1"/>
  <c r="L25" i="1"/>
  <c r="L61" i="1"/>
  <c r="L74" i="1"/>
  <c r="C99" i="1"/>
  <c r="L45" i="1" l="1"/>
  <c r="B102" i="1"/>
  <c r="I38" i="2"/>
  <c r="I42" i="2" s="1"/>
  <c r="H34" i="2"/>
  <c r="H29" i="2"/>
  <c r="H20" i="2"/>
  <c r="H18" i="2"/>
  <c r="G34" i="2"/>
  <c r="G29" i="2"/>
  <c r="G27" i="2"/>
  <c r="G20" i="2"/>
  <c r="G19" i="2"/>
  <c r="G18" i="2"/>
  <c r="G15" i="2"/>
  <c r="G13" i="2"/>
  <c r="G9" i="2"/>
  <c r="H24" i="2" l="1"/>
  <c r="H41" i="2" s="1"/>
  <c r="H38" i="2"/>
  <c r="H42" i="2" s="1"/>
  <c r="G38" i="2"/>
  <c r="G42" i="2" s="1"/>
  <c r="G24" i="2"/>
  <c r="G41" i="2" s="1"/>
  <c r="F38" i="2" l="1"/>
  <c r="F42" i="2" s="1"/>
  <c r="E38" i="2"/>
  <c r="E42" i="2" s="1"/>
  <c r="N34" i="2"/>
  <c r="N29" i="2"/>
  <c r="N38" i="2" s="1"/>
  <c r="N42" i="2" s="1"/>
  <c r="F24" i="2"/>
  <c r="F41" i="2" s="1"/>
  <c r="E24" i="2"/>
  <c r="E41" i="2" s="1"/>
  <c r="N20" i="2"/>
  <c r="N24" i="2" l="1"/>
  <c r="N41" i="2" s="1"/>
</calcChain>
</file>

<file path=xl/sharedStrings.xml><?xml version="1.0" encoding="utf-8"?>
<sst xmlns="http://schemas.openxmlformats.org/spreadsheetml/2006/main" count="152" uniqueCount="113">
  <si>
    <t>Three Months Ended</t>
  </si>
  <si>
    <t>Year Ended</t>
  </si>
  <si>
    <t xml:space="preserve">Income taxes </t>
  </si>
  <si>
    <t xml:space="preserve">Interest expense </t>
  </si>
  <si>
    <t>Depreciation and amortization</t>
  </si>
  <si>
    <t>Impairment of long-lived assets</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</si>
  <si>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</si>
  <si>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</si>
  <si>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</si>
  <si>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</si>
  <si>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</si>
  <si>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</si>
  <si>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</si>
  <si>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</si>
  <si>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</si>
  <si>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</si>
  <si>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</si>
  <si>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</si>
  <si>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</si>
  <si>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</si>
  <si>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</si>
  <si>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</si>
  <si>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</si>
  <si>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</si>
  <si>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</si>
  <si>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</si>
  <si>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</si>
  <si>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</si>
  <si>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</si>
  <si>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</si>
  <si>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</si>
  <si>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</si>
  <si>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</si>
  <si>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</si>
  <si>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</si>
  <si>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</si>
  <si>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</si>
  <si>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</si>
  <si>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</si>
  <si>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</si>
  <si>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</si>
  <si>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</si>
  <si>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</si>
  <si>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</si>
  <si>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</si>
  <si>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</si>
  <si>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</si>
  <si>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</si>
  <si>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</si>
  <si>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</si>
  <si>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</si>
  <si>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</si>
  <si>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</si>
  <si>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</si>
  <si>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</si>
  <si>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</si>
  <si>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</si>
  <si>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</si>
  <si>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</si>
  <si>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</si>
  <si>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</si>
  <si>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</si>
  <si>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</si>
  <si>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</si>
  <si>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</si>
  <si>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</si>
  <si>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</si>
  <si>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</si>
  <si>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</si>
  <si>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</si>
  <si>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</si>
  <si>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</si>
  <si>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</si>
  <si>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</si>
  <si>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</si>
  <si>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</si>
  <si>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</si>
  <si>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</si>
  <si>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</si>
  <si>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</si>
  <si>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</si>
  <si>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</si>
  <si>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</si>
  <si>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</si>
  <si>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</si>
  <si>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</si>
  <si>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</si>
  <si>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</si>
  <si>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</si>
  <si>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</si>
  <si>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</si>
  <si>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</si>
  <si>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</si>
  <si>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</si>
  <si>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</si>
  <si>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</si>
  <si>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</si>
  <si>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</si>
  <si>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</si>
  <si>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Dec 31,
2012</t>
  </si>
  <si>
    <t>Dec 31,
2013</t>
  </si>
  <si>
    <t>Dec 31,
2014</t>
  </si>
  <si>
    <t>Dec 31,
2015</t>
  </si>
  <si>
    <t>Dec 31, 2017</t>
  </si>
  <si>
    <t>Mar 31, 2018</t>
  </si>
  <si>
    <t>Constant currency revenue and expense amounts, which are non-GAAP measurements, were calculated using the average exchange rate for the corresponding months for 2017.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</si>
  <si>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Loss on disposal of assets and other</t>
  </si>
  <si>
    <t>Loss on debt amendments</t>
  </si>
  <si>
    <t>June 30, 2018</t>
  </si>
  <si>
    <t>Six Months 
Ended</t>
  </si>
  <si>
    <t>Other (income) expense</t>
  </si>
  <si>
    <t>Adjusted EBITDA as calculated in the chart above represents net income before income taxes, interest expense, other (income) expense, loss on debt amendments, other cash distributions from equity investees, depreciation and amortization, impairment of long-lived assets, loss on disposal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</si>
  <si>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 on Form 10-Q at </t>
    </r>
    <r>
      <rPr>
        <b/>
        <i/>
        <sz val="9"/>
        <color rgb="FF0070C0"/>
        <rFont val="Calibri"/>
        <family val="2"/>
        <scheme val="minor"/>
      </rPr>
      <t>www.investors.cinemark.com</t>
    </r>
    <r>
      <rPr>
        <sz val="9"/>
        <color theme="1"/>
        <rFont val="Calibri"/>
        <family val="2"/>
        <scheme val="minor"/>
      </rPr>
      <t xml:space="preserve">.  
Amounts presented above represent totals for our international segment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</si>
</sst>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6">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9" fillId="0" borderId="2" xfId="0" applyFont="1" applyBorder="1"/>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0" fillId="0" borderId="0" xfId="0" applyBorder="1"/>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0" fontId="4" fillId="0" borderId="0" xfId="0" applyFont="1" applyAlignment="1">
      <alignment wrapText="1"/>
    </xf>
    <xf numFmtId="0" fontId="4" fillId="0" borderId="3"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2" fillId="0" borderId="12" xfId="0" applyFont="1" applyBorder="1" applyAlignment="1">
      <alignment horizontal="center"/>
    </xf>
    <xf numFmtId="0" fontId="2" fillId="0" borderId="12" xfId="0" applyFont="1" applyBorder="1" applyAlignment="1">
      <alignment horizontal="center"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170" fontId="2" fillId="0" borderId="12" xfId="0" applyNumberFormat="1" applyFont="1" applyBorder="1" applyAlignment="1">
      <alignment horizontal="center"/>
    </xf>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12" sqref="B12"/>
    </sheetView>
  </sheetViews>
  <sheetFormatPr defaultRowHeight="14.4" x14ac:dyDescent="0.3"/>
  <cols>
    <col min="1" max="1" width="47.88671875" bestFit="1" customWidth="1"/>
    <col min="2" max="5" width="18.5546875" customWidth="1"/>
    <col min="6" max="6" width="2.6640625" customWidth="1"/>
    <col min="7" max="7" width="18.5546875" customWidth="1"/>
    <col min="8" max="8" width="2.6640625" customWidth="1"/>
    <col min="9" max="10" width="18.5546875" customWidth="1"/>
    <col min="11" max="11" width="2.6640625" customWidth="1"/>
    <col min="12" max="12" width="18.5546875" customWidth="1"/>
    <col min="13" max="13" width="11.5546875" bestFit="1" customWidth="1"/>
    <col min="14" max="15" width="11.6640625" bestFit="1" customWidth="1"/>
    <col min="16" max="16" width="2.6640625" customWidth="1"/>
    <col min="17" max="17" width="11.5546875" bestFit="1" customWidth="1"/>
    <col min="18" max="18" width="2.6640625" customWidth="1"/>
  </cols>
  <sheetData>
    <row r="1" spans="1:18" x14ac:dyDescent="0.3">
      <c r="A1" s="3" t="s">
        <v>21</v>
      </c>
    </row>
    <row r="2" spans="1:18" x14ac:dyDescent="0.3">
      <c r="A2" s="3" t="s">
        <v>22</v>
      </c>
    </row>
    <row r="3" spans="1:18" x14ac:dyDescent="0.3">
      <c r="A3" s="3"/>
    </row>
    <row r="4" spans="1:18" ht="15" customHeight="1" x14ac:dyDescent="0.3">
      <c r="A4" s="107" t="s">
        <v>59</v>
      </c>
      <c r="B4" s="107"/>
      <c r="C4" s="107"/>
      <c r="D4" s="107"/>
      <c r="E4" s="107"/>
      <c r="F4" s="107"/>
      <c r="G4" s="107"/>
      <c r="H4" s="107"/>
      <c r="I4" s="107"/>
      <c r="J4" s="107"/>
      <c r="K4" s="107"/>
      <c r="L4" s="107"/>
    </row>
    <row r="5" spans="1:18" x14ac:dyDescent="0.3">
      <c r="A5" s="108"/>
      <c r="B5" s="108"/>
      <c r="C5" s="108"/>
      <c r="D5" s="108"/>
      <c r="E5" s="108"/>
      <c r="F5" s="108"/>
      <c r="G5" s="108"/>
      <c r="H5" s="108"/>
      <c r="I5" s="108"/>
      <c r="J5" s="108"/>
      <c r="K5" s="108"/>
      <c r="L5" s="108"/>
    </row>
    <row r="6" spans="1:18" x14ac:dyDescent="0.3">
      <c r="A6" s="17"/>
      <c r="B6" s="18"/>
      <c r="C6" s="18"/>
      <c r="D6" s="18"/>
      <c r="E6" s="18"/>
      <c r="F6" s="18"/>
      <c r="G6" s="18"/>
      <c r="H6" s="18"/>
      <c r="I6" s="18"/>
      <c r="J6" s="18"/>
      <c r="K6" s="18"/>
      <c r="L6" s="97"/>
    </row>
    <row r="7" spans="1:18" s="1" customFormat="1" ht="14.4" customHeight="1" x14ac:dyDescent="0.3">
      <c r="A7" s="19"/>
      <c r="B7" s="37"/>
      <c r="C7" s="37"/>
      <c r="D7" s="37"/>
      <c r="E7" s="37"/>
      <c r="F7" s="37"/>
      <c r="G7" s="37"/>
      <c r="H7" s="37"/>
      <c r="I7" s="37"/>
      <c r="J7" s="37"/>
      <c r="K7" s="37"/>
      <c r="L7" s="112" t="s">
        <v>109</v>
      </c>
      <c r="M7"/>
      <c r="N7"/>
      <c r="O7"/>
      <c r="P7"/>
      <c r="Q7"/>
      <c r="R7"/>
    </row>
    <row r="8" spans="1:18" s="1" customFormat="1" x14ac:dyDescent="0.3">
      <c r="A8" s="19"/>
      <c r="B8" s="111" t="s">
        <v>0</v>
      </c>
      <c r="C8" s="111"/>
      <c r="D8" s="111"/>
      <c r="E8" s="111"/>
      <c r="F8" s="37"/>
      <c r="G8" s="99" t="s">
        <v>1</v>
      </c>
      <c r="H8" s="40"/>
      <c r="I8" s="117" t="s">
        <v>0</v>
      </c>
      <c r="J8" s="117"/>
      <c r="K8" s="37"/>
      <c r="L8" s="112"/>
      <c r="M8"/>
      <c r="N8"/>
      <c r="O8"/>
      <c r="P8"/>
      <c r="Q8"/>
      <c r="R8"/>
    </row>
    <row r="9" spans="1:18" x14ac:dyDescent="0.3">
      <c r="A9" s="6"/>
      <c r="B9" s="86">
        <v>42825</v>
      </c>
      <c r="C9" s="86">
        <v>42916</v>
      </c>
      <c r="D9" s="86">
        <v>43008</v>
      </c>
      <c r="E9" s="86">
        <v>43100</v>
      </c>
      <c r="F9" s="37"/>
      <c r="G9" s="86">
        <v>43100</v>
      </c>
      <c r="H9" s="87"/>
      <c r="I9" s="86">
        <v>43190</v>
      </c>
      <c r="J9" s="86">
        <v>43281</v>
      </c>
      <c r="K9" s="37"/>
      <c r="L9" s="86">
        <v>43281</v>
      </c>
    </row>
    <row r="10" spans="1:18" x14ac:dyDescent="0.3">
      <c r="A10" s="9" t="s">
        <v>40</v>
      </c>
      <c r="B10" s="104"/>
      <c r="C10" s="18"/>
      <c r="D10" s="18"/>
      <c r="E10" s="18"/>
      <c r="F10" s="37"/>
      <c r="G10" s="104"/>
      <c r="H10" s="104"/>
      <c r="I10" s="18"/>
      <c r="J10" s="18"/>
      <c r="K10" s="37"/>
      <c r="L10" s="24"/>
    </row>
    <row r="11" spans="1:18" x14ac:dyDescent="0.3">
      <c r="A11" s="6"/>
      <c r="B11" s="104"/>
      <c r="C11" s="104"/>
      <c r="D11" s="104"/>
      <c r="E11" s="104"/>
      <c r="F11" s="37"/>
      <c r="G11" s="104"/>
      <c r="H11" s="104"/>
      <c r="I11" s="104"/>
      <c r="J11" s="104"/>
      <c r="K11" s="37"/>
      <c r="L11" s="24"/>
    </row>
    <row r="12" spans="1:18" x14ac:dyDescent="0.3">
      <c r="A12" s="6" t="s">
        <v>19</v>
      </c>
      <c r="B12" s="7">
        <v>80194</v>
      </c>
      <c r="C12" s="7">
        <v>51810</v>
      </c>
      <c r="D12" s="7">
        <v>38540</v>
      </c>
      <c r="E12" s="7">
        <v>95475</v>
      </c>
      <c r="F12" s="37"/>
      <c r="G12" s="7">
        <f>SUM(B12:E12)</f>
        <v>266019</v>
      </c>
      <c r="H12" s="7"/>
      <c r="I12" s="7">
        <v>62177</v>
      </c>
      <c r="J12" s="7">
        <v>82464</v>
      </c>
      <c r="K12" s="37"/>
      <c r="L12" s="8">
        <f>SUM(I12:J12)</f>
        <v>144641</v>
      </c>
    </row>
    <row r="13" spans="1:18" x14ac:dyDescent="0.3">
      <c r="A13" s="25" t="s">
        <v>2</v>
      </c>
      <c r="B13" s="10">
        <v>44400</v>
      </c>
      <c r="C13" s="10">
        <v>29445</v>
      </c>
      <c r="D13" s="10">
        <v>24630</v>
      </c>
      <c r="E13" s="10">
        <v>-19117</v>
      </c>
      <c r="F13" s="37"/>
      <c r="G13" s="10">
        <f t="shared" ref="G13:G24" si="0">SUM(B13:E13)</f>
        <v>79358</v>
      </c>
      <c r="H13" s="10"/>
      <c r="I13" s="10">
        <v>25097</v>
      </c>
      <c r="J13" s="10">
        <v>18326</v>
      </c>
      <c r="K13" s="37"/>
      <c r="L13" s="12">
        <f t="shared" ref="L13:L24" si="1">SUM(I13:J13)</f>
        <v>43423</v>
      </c>
    </row>
    <row r="14" spans="1:18" x14ac:dyDescent="0.3">
      <c r="A14" s="25" t="s">
        <v>3</v>
      </c>
      <c r="B14" s="10">
        <v>26369</v>
      </c>
      <c r="C14" s="10">
        <v>26522</v>
      </c>
      <c r="D14" s="10">
        <v>26317</v>
      </c>
      <c r="E14" s="10">
        <v>26710</v>
      </c>
      <c r="F14" s="10"/>
      <c r="G14" s="10">
        <f t="shared" si="0"/>
        <v>105918</v>
      </c>
      <c r="H14" s="10"/>
      <c r="I14" s="10">
        <v>27115</v>
      </c>
      <c r="J14" s="10">
        <v>28466</v>
      </c>
      <c r="K14" s="10"/>
      <c r="L14" s="12">
        <f t="shared" si="1"/>
        <v>55581</v>
      </c>
    </row>
    <row r="15" spans="1:18" x14ac:dyDescent="0.3">
      <c r="A15" s="25" t="s">
        <v>110</v>
      </c>
      <c r="B15" s="10">
        <v>-12982</v>
      </c>
      <c r="C15" s="10">
        <v>-7030</v>
      </c>
      <c r="D15" s="10">
        <v>-13168</v>
      </c>
      <c r="E15" s="10">
        <v>-9947</v>
      </c>
      <c r="F15" s="10"/>
      <c r="G15" s="10">
        <f t="shared" si="0"/>
        <v>-43127</v>
      </c>
      <c r="H15" s="10"/>
      <c r="I15" s="10">
        <v>-7273</v>
      </c>
      <c r="J15" s="10">
        <v>836</v>
      </c>
      <c r="K15" s="10"/>
      <c r="L15" s="12">
        <f t="shared" si="1"/>
        <v>-6437</v>
      </c>
    </row>
    <row r="16" spans="1:18" x14ac:dyDescent="0.3">
      <c r="A16" s="25" t="s">
        <v>107</v>
      </c>
      <c r="B16" s="10">
        <v>0</v>
      </c>
      <c r="C16" s="10">
        <v>246</v>
      </c>
      <c r="D16" s="10">
        <v>0</v>
      </c>
      <c r="E16" s="10">
        <v>275</v>
      </c>
      <c r="F16" s="10"/>
      <c r="G16" s="10">
        <f t="shared" si="0"/>
        <v>521</v>
      </c>
      <c r="H16" s="10"/>
      <c r="I16" s="10">
        <v>1484</v>
      </c>
      <c r="J16" s="10">
        <v>0</v>
      </c>
      <c r="K16" s="10"/>
      <c r="L16" s="12">
        <f t="shared" si="1"/>
        <v>1484</v>
      </c>
    </row>
    <row r="17" spans="1:12" ht="16.2" x14ac:dyDescent="0.3">
      <c r="A17" s="25" t="s">
        <v>6</v>
      </c>
      <c r="B17" s="10">
        <v>12049</v>
      </c>
      <c r="C17" s="10">
        <v>2870</v>
      </c>
      <c r="D17" s="10">
        <v>2402</v>
      </c>
      <c r="E17" s="10">
        <v>8652</v>
      </c>
      <c r="F17" s="10"/>
      <c r="G17" s="10">
        <f t="shared" si="0"/>
        <v>25973</v>
      </c>
      <c r="H17" s="10"/>
      <c r="I17" s="10">
        <v>12323</v>
      </c>
      <c r="J17" s="10">
        <v>3932</v>
      </c>
      <c r="K17" s="10"/>
      <c r="L17" s="12">
        <f t="shared" si="1"/>
        <v>16255</v>
      </c>
    </row>
    <row r="18" spans="1:12" x14ac:dyDescent="0.3">
      <c r="A18" s="25" t="s">
        <v>4</v>
      </c>
      <c r="B18" s="10">
        <v>57356</v>
      </c>
      <c r="C18" s="10">
        <v>59137</v>
      </c>
      <c r="D18" s="10">
        <v>58052</v>
      </c>
      <c r="E18" s="10">
        <v>62968</v>
      </c>
      <c r="F18" s="10"/>
      <c r="G18" s="10">
        <f t="shared" si="0"/>
        <v>237513</v>
      </c>
      <c r="H18" s="10"/>
      <c r="I18" s="10">
        <v>64395</v>
      </c>
      <c r="J18" s="10">
        <v>64290</v>
      </c>
      <c r="K18" s="10"/>
      <c r="L18" s="12">
        <f t="shared" si="1"/>
        <v>128685</v>
      </c>
    </row>
    <row r="19" spans="1:12" x14ac:dyDescent="0.3">
      <c r="A19" s="25" t="s">
        <v>5</v>
      </c>
      <c r="B19" s="10">
        <v>273</v>
      </c>
      <c r="C19" s="10">
        <v>4301</v>
      </c>
      <c r="D19" s="10">
        <v>5026</v>
      </c>
      <c r="E19" s="10">
        <v>5484</v>
      </c>
      <c r="F19" s="10"/>
      <c r="G19" s="10">
        <f t="shared" si="0"/>
        <v>15084</v>
      </c>
      <c r="H19" s="10"/>
      <c r="I19" s="10">
        <v>591</v>
      </c>
      <c r="J19" s="10">
        <v>2788</v>
      </c>
      <c r="K19" s="10"/>
      <c r="L19" s="12">
        <f t="shared" si="1"/>
        <v>3379</v>
      </c>
    </row>
    <row r="20" spans="1:12" x14ac:dyDescent="0.3">
      <c r="A20" s="25" t="s">
        <v>106</v>
      </c>
      <c r="B20" s="10">
        <v>834</v>
      </c>
      <c r="C20" s="10">
        <v>54</v>
      </c>
      <c r="D20" s="10">
        <v>8576</v>
      </c>
      <c r="E20" s="10">
        <v>13348</v>
      </c>
      <c r="F20" s="10"/>
      <c r="G20" s="10">
        <f t="shared" si="0"/>
        <v>22812</v>
      </c>
      <c r="H20" s="10"/>
      <c r="I20" s="10">
        <v>3939</v>
      </c>
      <c r="J20" s="10">
        <v>16901</v>
      </c>
      <c r="K20" s="10"/>
      <c r="L20" s="12">
        <f t="shared" si="1"/>
        <v>20840</v>
      </c>
    </row>
    <row r="21" spans="1:12" ht="16.2" x14ac:dyDescent="0.3">
      <c r="A21" s="25" t="s">
        <v>7</v>
      </c>
      <c r="B21" s="10">
        <v>-114</v>
      </c>
      <c r="C21" s="10">
        <v>-120</v>
      </c>
      <c r="D21" s="10">
        <v>-44</v>
      </c>
      <c r="E21" s="10">
        <v>-51</v>
      </c>
      <c r="F21" s="10"/>
      <c r="G21" s="10">
        <f t="shared" si="0"/>
        <v>-329</v>
      </c>
      <c r="H21" s="10"/>
      <c r="I21" s="10">
        <v>-251</v>
      </c>
      <c r="J21" s="10">
        <v>-217</v>
      </c>
      <c r="K21" s="10"/>
      <c r="L21" s="12">
        <f t="shared" si="1"/>
        <v>-468</v>
      </c>
    </row>
    <row r="22" spans="1:12" ht="16.2" x14ac:dyDescent="0.3">
      <c r="A22" s="25" t="s">
        <v>8</v>
      </c>
      <c r="B22" s="10">
        <v>-233</v>
      </c>
      <c r="C22" s="10">
        <v>-255</v>
      </c>
      <c r="D22" s="10">
        <v>-253</v>
      </c>
      <c r="E22" s="10">
        <v>-198</v>
      </c>
      <c r="F22" s="10"/>
      <c r="G22" s="10">
        <f t="shared" si="0"/>
        <v>-939</v>
      </c>
      <c r="H22" s="10"/>
      <c r="I22" s="10">
        <v>-232</v>
      </c>
      <c r="J22" s="10">
        <v>-232</v>
      </c>
      <c r="K22" s="10"/>
      <c r="L22" s="12">
        <f t="shared" si="1"/>
        <v>-464</v>
      </c>
    </row>
    <row r="23" spans="1:12" ht="16.2" x14ac:dyDescent="0.3">
      <c r="A23" s="25" t="s">
        <v>9</v>
      </c>
      <c r="B23" s="10">
        <v>493</v>
      </c>
      <c r="C23" s="10">
        <v>496</v>
      </c>
      <c r="D23" s="10">
        <v>551</v>
      </c>
      <c r="E23" s="10">
        <v>734</v>
      </c>
      <c r="F23" s="10"/>
      <c r="G23" s="10">
        <f t="shared" si="0"/>
        <v>2274</v>
      </c>
      <c r="H23" s="10"/>
      <c r="I23" s="10">
        <v>639</v>
      </c>
      <c r="J23" s="10">
        <v>597</v>
      </c>
      <c r="K23" s="10"/>
      <c r="L23" s="12">
        <f t="shared" si="1"/>
        <v>1236</v>
      </c>
    </row>
    <row r="24" spans="1:12" ht="16.2" x14ac:dyDescent="0.3">
      <c r="A24" s="25" t="s">
        <v>10</v>
      </c>
      <c r="B24" s="10">
        <v>3241</v>
      </c>
      <c r="C24" s="10">
        <v>3203</v>
      </c>
      <c r="D24" s="10">
        <v>3043</v>
      </c>
      <c r="E24" s="10">
        <v>3194</v>
      </c>
      <c r="F24" s="10"/>
      <c r="G24" s="10">
        <f t="shared" si="0"/>
        <v>12681</v>
      </c>
      <c r="H24" s="10"/>
      <c r="I24" s="10">
        <v>3426</v>
      </c>
      <c r="J24" s="10">
        <v>3452</v>
      </c>
      <c r="K24" s="10"/>
      <c r="L24" s="12">
        <f t="shared" si="1"/>
        <v>6878</v>
      </c>
    </row>
    <row r="25" spans="1:12" ht="16.8" thickBot="1" x14ac:dyDescent="0.35">
      <c r="A25" s="6" t="s">
        <v>20</v>
      </c>
      <c r="B25" s="5">
        <f t="shared" ref="B25:E25" si="2">SUM(B12:B24)</f>
        <v>211880</v>
      </c>
      <c r="C25" s="5">
        <f t="shared" si="2"/>
        <v>170679</v>
      </c>
      <c r="D25" s="5">
        <f t="shared" si="2"/>
        <v>153672</v>
      </c>
      <c r="E25" s="5">
        <f t="shared" si="2"/>
        <v>187527</v>
      </c>
      <c r="F25" s="5"/>
      <c r="G25" s="5">
        <f t="shared" ref="G25" si="3">SUM(G12:G24)</f>
        <v>723758</v>
      </c>
      <c r="H25" s="7"/>
      <c r="I25" s="5">
        <f t="shared" ref="I25:J25" si="4">SUM(I12:I24)</f>
        <v>193430</v>
      </c>
      <c r="J25" s="5">
        <f t="shared" si="4"/>
        <v>221603</v>
      </c>
      <c r="K25" s="5"/>
      <c r="L25" s="26">
        <f t="shared" ref="L25" si="5">SUM(L12:L24)</f>
        <v>415033</v>
      </c>
    </row>
    <row r="26" spans="1:12" ht="15" thickTop="1" x14ac:dyDescent="0.3">
      <c r="A26" s="6"/>
      <c r="B26" s="11"/>
      <c r="C26" s="11"/>
      <c r="D26" s="11"/>
      <c r="E26" s="11"/>
      <c r="F26" s="11"/>
      <c r="G26" s="11"/>
      <c r="H26" s="11"/>
      <c r="I26" s="11"/>
      <c r="J26" s="11"/>
      <c r="K26" s="11"/>
      <c r="L26" s="15"/>
    </row>
    <row r="27" spans="1:12" ht="14.25" customHeight="1" x14ac:dyDescent="0.3">
      <c r="A27" s="83" t="s">
        <v>11</v>
      </c>
      <c r="B27" s="109" t="s">
        <v>111</v>
      </c>
      <c r="C27" s="109"/>
      <c r="D27" s="109"/>
      <c r="E27" s="109"/>
      <c r="F27" s="109"/>
      <c r="G27" s="109"/>
      <c r="H27" s="109"/>
      <c r="I27" s="109"/>
      <c r="J27" s="109"/>
      <c r="K27" s="109"/>
      <c r="L27" s="110"/>
    </row>
    <row r="28" spans="1:12" ht="14.25" customHeight="1" x14ac:dyDescent="0.3">
      <c r="A28" s="83"/>
      <c r="B28" s="109"/>
      <c r="C28" s="109"/>
      <c r="D28" s="109"/>
      <c r="E28" s="109"/>
      <c r="F28" s="109"/>
      <c r="G28" s="109"/>
      <c r="H28" s="109"/>
      <c r="I28" s="109"/>
      <c r="J28" s="109"/>
      <c r="K28" s="109"/>
      <c r="L28" s="110"/>
    </row>
    <row r="29" spans="1:12" ht="14.25" customHeight="1" x14ac:dyDescent="0.3">
      <c r="A29" s="83"/>
      <c r="B29" s="109"/>
      <c r="C29" s="109"/>
      <c r="D29" s="109"/>
      <c r="E29" s="109"/>
      <c r="F29" s="109"/>
      <c r="G29" s="109"/>
      <c r="H29" s="109"/>
      <c r="I29" s="109"/>
      <c r="J29" s="109"/>
      <c r="K29" s="109"/>
      <c r="L29" s="110"/>
    </row>
    <row r="30" spans="1:12" ht="14.25" customHeight="1" x14ac:dyDescent="0.3">
      <c r="A30" s="83"/>
      <c r="B30" s="109"/>
      <c r="C30" s="109"/>
      <c r="D30" s="109"/>
      <c r="E30" s="109"/>
      <c r="F30" s="109"/>
      <c r="G30" s="109"/>
      <c r="H30" s="109"/>
      <c r="I30" s="109"/>
      <c r="J30" s="109"/>
      <c r="K30" s="109"/>
      <c r="L30" s="110"/>
    </row>
    <row r="31" spans="1:12" ht="14.25" customHeight="1" x14ac:dyDescent="0.3">
      <c r="A31" s="83"/>
      <c r="B31" s="109"/>
      <c r="C31" s="109"/>
      <c r="D31" s="109"/>
      <c r="E31" s="109"/>
      <c r="F31" s="109"/>
      <c r="G31" s="109"/>
      <c r="H31" s="109"/>
      <c r="I31" s="109"/>
      <c r="J31" s="109"/>
      <c r="K31" s="109"/>
      <c r="L31" s="110"/>
    </row>
    <row r="32" spans="1:12" ht="14.25" customHeight="1" x14ac:dyDescent="0.3">
      <c r="A32" s="84"/>
      <c r="B32" s="109"/>
      <c r="C32" s="109"/>
      <c r="D32" s="109"/>
      <c r="E32" s="109"/>
      <c r="F32" s="109"/>
      <c r="G32" s="109"/>
      <c r="H32" s="109"/>
      <c r="I32" s="109"/>
      <c r="J32" s="109"/>
      <c r="K32" s="109"/>
      <c r="L32" s="110"/>
    </row>
    <row r="33" spans="1:18" ht="15" customHeight="1" x14ac:dyDescent="0.3">
      <c r="A33" s="83" t="s">
        <v>12</v>
      </c>
      <c r="B33" s="109" t="s">
        <v>56</v>
      </c>
      <c r="C33" s="109"/>
      <c r="D33" s="109"/>
      <c r="E33" s="109"/>
      <c r="F33" s="109"/>
      <c r="G33" s="109"/>
      <c r="H33" s="109"/>
      <c r="I33" s="109"/>
      <c r="J33" s="109"/>
      <c r="K33" s="109"/>
      <c r="L33" s="110"/>
    </row>
    <row r="34" spans="1:18" ht="15" customHeight="1" x14ac:dyDescent="0.3">
      <c r="A34" s="83" t="s">
        <v>13</v>
      </c>
      <c r="B34" s="88" t="s">
        <v>16</v>
      </c>
      <c r="C34" s="100"/>
      <c r="D34" s="100"/>
      <c r="E34" s="100"/>
      <c r="F34" s="100"/>
      <c r="G34" s="100"/>
      <c r="H34" s="100"/>
      <c r="I34" s="105"/>
      <c r="J34" s="105"/>
      <c r="K34" s="105"/>
      <c r="L34" s="101"/>
    </row>
    <row r="35" spans="1:18" ht="15" customHeight="1" x14ac:dyDescent="0.3">
      <c r="A35" s="83" t="s">
        <v>14</v>
      </c>
      <c r="B35" s="88" t="s">
        <v>17</v>
      </c>
      <c r="C35" s="100"/>
      <c r="D35" s="100"/>
      <c r="E35" s="100"/>
      <c r="F35" s="100"/>
      <c r="G35" s="100"/>
      <c r="H35" s="100"/>
      <c r="I35" s="105"/>
      <c r="J35" s="105"/>
      <c r="K35" s="105"/>
      <c r="L35" s="101"/>
    </row>
    <row r="36" spans="1:18" ht="15" customHeight="1" x14ac:dyDescent="0.3">
      <c r="A36" s="85" t="s">
        <v>15</v>
      </c>
      <c r="B36" s="89" t="s">
        <v>18</v>
      </c>
      <c r="C36" s="102"/>
      <c r="D36" s="102"/>
      <c r="E36" s="102"/>
      <c r="F36" s="102"/>
      <c r="G36" s="102"/>
      <c r="H36" s="102"/>
      <c r="I36" s="106"/>
      <c r="J36" s="106"/>
      <c r="K36" s="106"/>
      <c r="L36" s="103"/>
    </row>
    <row r="37" spans="1:18" ht="16.2" x14ac:dyDescent="0.3">
      <c r="A37" s="28"/>
      <c r="B37" s="22"/>
      <c r="C37" s="22"/>
      <c r="D37" s="22"/>
      <c r="E37" s="22"/>
      <c r="F37" s="22"/>
      <c r="G37" s="22"/>
      <c r="H37" s="22"/>
      <c r="I37" s="22"/>
      <c r="J37" s="22"/>
      <c r="K37" s="22"/>
      <c r="L37" s="23"/>
    </row>
    <row r="38" spans="1:18" ht="16.5" customHeight="1" x14ac:dyDescent="0.3">
      <c r="A38" s="16"/>
      <c r="B38" s="75"/>
      <c r="C38" s="75"/>
      <c r="D38" s="75"/>
      <c r="E38" s="75"/>
      <c r="F38" s="75"/>
      <c r="G38" s="75"/>
      <c r="H38" s="75"/>
      <c r="I38" s="75"/>
      <c r="J38" s="75"/>
      <c r="K38" s="75"/>
      <c r="L38" s="112" t="s">
        <v>109</v>
      </c>
    </row>
    <row r="39" spans="1:18" s="1" customFormat="1" x14ac:dyDescent="0.3">
      <c r="A39" s="19"/>
      <c r="B39" s="111" t="s">
        <v>0</v>
      </c>
      <c r="C39" s="111"/>
      <c r="D39" s="111"/>
      <c r="E39" s="111"/>
      <c r="F39" s="37"/>
      <c r="G39" s="99" t="s">
        <v>1</v>
      </c>
      <c r="H39" s="37"/>
      <c r="I39" s="117" t="s">
        <v>0</v>
      </c>
      <c r="J39" s="117"/>
      <c r="K39" s="37"/>
      <c r="L39" s="112"/>
      <c r="M39"/>
      <c r="N39"/>
      <c r="O39"/>
      <c r="P39"/>
      <c r="Q39"/>
      <c r="R39"/>
    </row>
    <row r="40" spans="1:18" s="1" customFormat="1" x14ac:dyDescent="0.3">
      <c r="A40" s="19"/>
      <c r="B40" s="86">
        <v>42825</v>
      </c>
      <c r="C40" s="86">
        <v>42916</v>
      </c>
      <c r="D40" s="86">
        <v>43008</v>
      </c>
      <c r="E40" s="86">
        <v>43100</v>
      </c>
      <c r="F40" s="37"/>
      <c r="G40" s="86">
        <v>43100</v>
      </c>
      <c r="H40" s="20"/>
      <c r="I40" s="86">
        <v>43190</v>
      </c>
      <c r="J40" s="86">
        <v>43281</v>
      </c>
      <c r="K40" s="37"/>
      <c r="L40" s="86">
        <v>43281</v>
      </c>
      <c r="M40"/>
      <c r="N40"/>
      <c r="O40"/>
      <c r="P40"/>
      <c r="Q40"/>
      <c r="R40"/>
    </row>
    <row r="41" spans="1:18" x14ac:dyDescent="0.3">
      <c r="A41" s="6"/>
      <c r="B41" s="11"/>
      <c r="C41" s="11"/>
      <c r="D41" s="11"/>
      <c r="E41" s="11"/>
      <c r="F41" s="11"/>
      <c r="G41" s="11"/>
      <c r="H41" s="11"/>
      <c r="I41" s="11"/>
      <c r="J41" s="11"/>
      <c r="K41" s="11"/>
      <c r="L41" s="15"/>
    </row>
    <row r="42" spans="1:18" x14ac:dyDescent="0.3">
      <c r="A42" s="9" t="s">
        <v>23</v>
      </c>
      <c r="B42" s="11"/>
      <c r="C42" s="11"/>
      <c r="D42" s="11"/>
      <c r="E42" s="11"/>
      <c r="F42" s="11"/>
      <c r="G42" s="11"/>
      <c r="H42" s="11"/>
      <c r="I42" s="11"/>
      <c r="J42" s="11"/>
      <c r="K42" s="11"/>
      <c r="L42" s="15"/>
    </row>
    <row r="43" spans="1:18" x14ac:dyDescent="0.3">
      <c r="A43" s="6"/>
      <c r="B43" s="11"/>
      <c r="C43" s="11"/>
      <c r="D43" s="11"/>
      <c r="E43" s="11"/>
      <c r="F43" s="11"/>
      <c r="G43" s="11"/>
      <c r="H43" s="11"/>
      <c r="I43" s="11"/>
      <c r="J43" s="11"/>
      <c r="K43" s="11"/>
      <c r="L43" s="15"/>
    </row>
    <row r="44" spans="1:18" x14ac:dyDescent="0.3">
      <c r="A44" s="6" t="s">
        <v>41</v>
      </c>
      <c r="B44" s="7">
        <v>779610</v>
      </c>
      <c r="C44" s="7">
        <v>751195</v>
      </c>
      <c r="D44" s="7">
        <v>710748</v>
      </c>
      <c r="E44" s="7">
        <v>749994</v>
      </c>
      <c r="F44" s="7"/>
      <c r="G44" s="7">
        <f>SUM(B44:E44)</f>
        <v>2991547</v>
      </c>
      <c r="H44" s="11"/>
      <c r="I44" s="7">
        <v>779971</v>
      </c>
      <c r="J44" s="7">
        <v>889053</v>
      </c>
      <c r="K44" s="7"/>
      <c r="L44" s="8">
        <f>SUM(I44:J44)</f>
        <v>1669024</v>
      </c>
    </row>
    <row r="45" spans="1:18" ht="16.2" x14ac:dyDescent="0.3">
      <c r="A45" s="13" t="s">
        <v>24</v>
      </c>
      <c r="B45" s="29">
        <f>B25/B44</f>
        <v>0.2717769140980747</v>
      </c>
      <c r="C45" s="29">
        <f>C25/C44</f>
        <v>0.22720997876716431</v>
      </c>
      <c r="D45" s="29">
        <f>D25/D44</f>
        <v>0.21621165307535159</v>
      </c>
      <c r="E45" s="29">
        <f>E25/E44</f>
        <v>0.25003800030400242</v>
      </c>
      <c r="F45" s="29"/>
      <c r="G45" s="29">
        <f>G25/G44</f>
        <v>0.24193435704001975</v>
      </c>
      <c r="H45" s="11"/>
      <c r="I45" s="29">
        <f>I25/I44</f>
        <v>0.24799639986614888</v>
      </c>
      <c r="J45" s="29">
        <f>J25/J44</f>
        <v>0.24925735586067421</v>
      </c>
      <c r="K45" s="29"/>
      <c r="L45" s="30">
        <f>L25/L44</f>
        <v>0.24866808386218534</v>
      </c>
    </row>
    <row r="46" spans="1:18" x14ac:dyDescent="0.3">
      <c r="A46" s="6"/>
      <c r="B46" s="11"/>
      <c r="C46" s="11"/>
      <c r="D46" s="11"/>
      <c r="E46" s="11"/>
      <c r="F46" s="11"/>
      <c r="G46" s="11"/>
      <c r="H46" s="11"/>
      <c r="I46" s="11"/>
      <c r="J46" s="11"/>
      <c r="K46" s="11"/>
      <c r="L46" s="15"/>
    </row>
    <row r="47" spans="1:18" x14ac:dyDescent="0.3">
      <c r="A47" s="6"/>
      <c r="B47" s="11"/>
      <c r="C47" s="11"/>
      <c r="D47" s="11"/>
      <c r="E47" s="11"/>
      <c r="F47" s="11"/>
      <c r="G47" s="11"/>
      <c r="H47" s="11"/>
      <c r="I47" s="11"/>
      <c r="J47" s="11"/>
      <c r="K47" s="11"/>
      <c r="L47" s="15"/>
    </row>
    <row r="48" spans="1:18" ht="17.25" customHeight="1" x14ac:dyDescent="0.3">
      <c r="A48" s="27" t="s">
        <v>25</v>
      </c>
      <c r="B48" s="115" t="s">
        <v>48</v>
      </c>
      <c r="C48" s="115"/>
      <c r="D48" s="115"/>
      <c r="E48" s="115"/>
      <c r="F48" s="115"/>
      <c r="G48" s="115"/>
      <c r="H48" s="115"/>
      <c r="I48" s="115"/>
      <c r="J48" s="115"/>
      <c r="K48" s="115"/>
      <c r="L48" s="116"/>
    </row>
    <row r="49" spans="1:18" x14ac:dyDescent="0.3">
      <c r="A49" s="21"/>
      <c r="B49" s="33"/>
      <c r="C49" s="33"/>
      <c r="D49" s="33"/>
      <c r="E49" s="33"/>
      <c r="F49" s="33"/>
      <c r="G49" s="33"/>
      <c r="H49" s="33"/>
      <c r="I49" s="33"/>
      <c r="J49" s="33"/>
      <c r="K49" s="33"/>
      <c r="L49" s="34"/>
    </row>
    <row r="50" spans="1:18" ht="14.4" customHeight="1" x14ac:dyDescent="0.3">
      <c r="A50" s="6"/>
      <c r="B50" s="11"/>
      <c r="C50" s="11"/>
      <c r="D50" s="11"/>
      <c r="E50" s="11"/>
      <c r="F50" s="11"/>
      <c r="G50" s="11"/>
      <c r="H50" s="11"/>
      <c r="I50" s="11"/>
      <c r="J50" s="11"/>
      <c r="K50" s="11"/>
      <c r="L50" s="112" t="s">
        <v>109</v>
      </c>
    </row>
    <row r="51" spans="1:18" s="1" customFormat="1" x14ac:dyDescent="0.3">
      <c r="A51" s="19"/>
      <c r="B51" s="111" t="s">
        <v>0</v>
      </c>
      <c r="C51" s="111"/>
      <c r="D51" s="111"/>
      <c r="E51" s="111"/>
      <c r="F51" s="37"/>
      <c r="G51" s="99" t="s">
        <v>1</v>
      </c>
      <c r="H51" s="37"/>
      <c r="I51" s="117" t="s">
        <v>0</v>
      </c>
      <c r="J51" s="117"/>
      <c r="K51" s="37"/>
      <c r="L51" s="112"/>
      <c r="M51"/>
      <c r="N51"/>
      <c r="O51"/>
      <c r="P51"/>
      <c r="Q51"/>
      <c r="R51"/>
    </row>
    <row r="52" spans="1:18" s="1" customFormat="1" x14ac:dyDescent="0.3">
      <c r="A52" s="19"/>
      <c r="B52" s="86">
        <v>42825</v>
      </c>
      <c r="C52" s="86">
        <v>42916</v>
      </c>
      <c r="D52" s="86">
        <v>43008</v>
      </c>
      <c r="E52" s="86">
        <v>43100</v>
      </c>
      <c r="F52" s="37"/>
      <c r="G52" s="86">
        <v>43100</v>
      </c>
      <c r="H52" s="20"/>
      <c r="I52" s="86">
        <v>43190</v>
      </c>
      <c r="J52" s="86">
        <v>43281</v>
      </c>
      <c r="K52" s="37"/>
      <c r="L52" s="86">
        <v>43281</v>
      </c>
      <c r="M52"/>
      <c r="N52"/>
      <c r="O52"/>
      <c r="P52"/>
      <c r="Q52"/>
      <c r="R52"/>
    </row>
    <row r="53" spans="1:18" x14ac:dyDescent="0.3">
      <c r="A53" s="6"/>
      <c r="B53" s="11"/>
      <c r="C53" s="11"/>
      <c r="D53" s="11"/>
      <c r="E53" s="11"/>
      <c r="F53" s="11"/>
      <c r="G53" s="11"/>
      <c r="H53" s="11"/>
      <c r="I53" s="11"/>
      <c r="J53" s="11"/>
      <c r="K53" s="11"/>
      <c r="L53" s="15"/>
    </row>
    <row r="54" spans="1:18" ht="16.2" x14ac:dyDescent="0.3">
      <c r="A54" s="9" t="s">
        <v>58</v>
      </c>
      <c r="B54" s="11"/>
      <c r="C54" s="11"/>
      <c r="D54" s="11"/>
      <c r="E54" s="11"/>
      <c r="F54" s="11"/>
      <c r="G54" s="11"/>
      <c r="H54" s="11"/>
      <c r="I54" s="11"/>
      <c r="J54" s="11"/>
      <c r="K54" s="11"/>
      <c r="L54" s="15"/>
    </row>
    <row r="55" spans="1:18" x14ac:dyDescent="0.3">
      <c r="A55" s="6"/>
      <c r="B55" s="11"/>
      <c r="C55" s="11"/>
      <c r="D55" s="11"/>
      <c r="E55" s="11"/>
      <c r="F55" s="11"/>
      <c r="G55" s="11"/>
      <c r="H55" s="11"/>
      <c r="I55" s="11"/>
      <c r="J55" s="11"/>
      <c r="K55" s="11"/>
      <c r="L55" s="15"/>
    </row>
    <row r="56" spans="1:18" x14ac:dyDescent="0.3">
      <c r="A56" s="77" t="s">
        <v>36</v>
      </c>
      <c r="B56" s="11"/>
      <c r="C56" s="11"/>
      <c r="D56" s="11"/>
      <c r="E56" s="11"/>
      <c r="F56" s="11"/>
      <c r="G56" s="11"/>
      <c r="H56" s="11"/>
      <c r="I56" s="11"/>
      <c r="J56" s="11"/>
      <c r="K56" s="11"/>
      <c r="L56" s="15"/>
    </row>
    <row r="57" spans="1:18" x14ac:dyDescent="0.3">
      <c r="A57" s="6"/>
      <c r="B57" s="11"/>
      <c r="C57" s="11"/>
      <c r="D57" s="11"/>
      <c r="E57" s="11"/>
      <c r="F57" s="11"/>
      <c r="G57" s="11"/>
      <c r="H57" s="11"/>
      <c r="I57" s="11"/>
      <c r="J57" s="11"/>
      <c r="K57" s="11"/>
      <c r="L57" s="15"/>
    </row>
    <row r="58" spans="1:18" x14ac:dyDescent="0.3">
      <c r="A58" s="25" t="s">
        <v>26</v>
      </c>
      <c r="B58" s="14">
        <v>120.3</v>
      </c>
      <c r="C58" s="14">
        <v>114.9</v>
      </c>
      <c r="D58" s="14">
        <v>112.8</v>
      </c>
      <c r="E58" s="14">
        <v>90.1</v>
      </c>
      <c r="F58" s="14"/>
      <c r="G58" s="14">
        <f>SUM(B58:E58)</f>
        <v>438.1</v>
      </c>
      <c r="H58" s="31"/>
      <c r="I58" s="14">
        <v>103.3</v>
      </c>
      <c r="J58" s="14">
        <v>100.00000000000001</v>
      </c>
      <c r="K58" s="14"/>
      <c r="L58" s="92">
        <f t="shared" ref="L58:L60" si="6">SUM(I58:J58)</f>
        <v>203.3</v>
      </c>
    </row>
    <row r="59" spans="1:18" x14ac:dyDescent="0.3">
      <c r="A59" s="25" t="s">
        <v>27</v>
      </c>
      <c r="B59" s="32">
        <v>64.8</v>
      </c>
      <c r="C59" s="32">
        <v>65</v>
      </c>
      <c r="D59" s="32">
        <v>65.599999999999994</v>
      </c>
      <c r="E59" s="32">
        <v>53.3</v>
      </c>
      <c r="F59" s="32"/>
      <c r="G59" s="32">
        <f t="shared" ref="G59:G60" si="7">SUM(B59:E59)</f>
        <v>248.7</v>
      </c>
      <c r="H59" s="32"/>
      <c r="I59" s="32">
        <v>58</v>
      </c>
      <c r="J59" s="32">
        <v>55.7</v>
      </c>
      <c r="K59" s="32"/>
      <c r="L59" s="93">
        <f t="shared" si="6"/>
        <v>113.7</v>
      </c>
    </row>
    <row r="60" spans="1:18" x14ac:dyDescent="0.3">
      <c r="A60" s="25" t="s">
        <v>28</v>
      </c>
      <c r="B60" s="32">
        <v>16.899999999999999</v>
      </c>
      <c r="C60" s="32">
        <v>20.100000000000001</v>
      </c>
      <c r="D60" s="32">
        <v>21.7</v>
      </c>
      <c r="E60" s="32">
        <v>24</v>
      </c>
      <c r="F60" s="32"/>
      <c r="G60" s="32">
        <f t="shared" si="7"/>
        <v>82.7</v>
      </c>
      <c r="H60" s="32"/>
      <c r="I60" s="32">
        <v>22.3</v>
      </c>
      <c r="J60" s="32">
        <v>24.3</v>
      </c>
      <c r="K60" s="32"/>
      <c r="L60" s="93">
        <f t="shared" si="6"/>
        <v>46.6</v>
      </c>
    </row>
    <row r="61" spans="1:18" ht="15" thickBot="1" x14ac:dyDescent="0.35">
      <c r="A61" s="13" t="s">
        <v>29</v>
      </c>
      <c r="B61" s="4">
        <f t="shared" ref="B61:E61" si="8">SUM(B58:B60)</f>
        <v>202</v>
      </c>
      <c r="C61" s="4">
        <f t="shared" si="8"/>
        <v>200</v>
      </c>
      <c r="D61" s="4">
        <f t="shared" si="8"/>
        <v>200.09999999999997</v>
      </c>
      <c r="E61" s="4">
        <f t="shared" si="8"/>
        <v>167.39999999999998</v>
      </c>
      <c r="F61" s="4"/>
      <c r="G61" s="4">
        <f t="shared" ref="G61" si="9">SUM(G58:G60)</f>
        <v>769.5</v>
      </c>
      <c r="H61" s="31"/>
      <c r="I61" s="4">
        <f t="shared" ref="I61:J61" si="10">SUM(I58:I60)</f>
        <v>183.60000000000002</v>
      </c>
      <c r="J61" s="4">
        <f t="shared" si="10"/>
        <v>180.00000000000003</v>
      </c>
      <c r="K61" s="4"/>
      <c r="L61" s="94">
        <f t="shared" ref="L61" si="11">SUM(L58:L60)</f>
        <v>363.6</v>
      </c>
    </row>
    <row r="62" spans="1:18" ht="15" thickTop="1" x14ac:dyDescent="0.3">
      <c r="A62" s="6"/>
      <c r="B62" s="11"/>
      <c r="C62" s="11"/>
      <c r="D62" s="11"/>
      <c r="E62" s="11"/>
      <c r="F62" s="11"/>
      <c r="G62" s="11"/>
      <c r="H62" s="11"/>
      <c r="I62" s="11"/>
      <c r="J62" s="11"/>
      <c r="K62" s="11"/>
      <c r="L62" s="15"/>
    </row>
    <row r="63" spans="1:18" x14ac:dyDescent="0.3">
      <c r="A63" s="25" t="s">
        <v>30</v>
      </c>
      <c r="B63" s="14">
        <v>56.4</v>
      </c>
      <c r="C63" s="14">
        <v>56.2</v>
      </c>
      <c r="D63" s="14">
        <v>54.7</v>
      </c>
      <c r="E63" s="14">
        <v>42.8</v>
      </c>
      <c r="F63" s="14"/>
      <c r="G63" s="14">
        <f t="shared" ref="G63:G67" si="12">SUM(B63:E63)</f>
        <v>210.10000000000002</v>
      </c>
      <c r="H63" s="11"/>
      <c r="I63" s="14">
        <v>48.1</v>
      </c>
      <c r="J63" s="14">
        <v>48.4</v>
      </c>
      <c r="K63" s="14"/>
      <c r="L63" s="92">
        <f t="shared" ref="L63:L67" si="13">SUM(I63:J63)</f>
        <v>96.5</v>
      </c>
    </row>
    <row r="64" spans="1:18" x14ac:dyDescent="0.3">
      <c r="A64" s="25" t="s">
        <v>31</v>
      </c>
      <c r="B64" s="14">
        <v>14</v>
      </c>
      <c r="C64" s="14">
        <v>14</v>
      </c>
      <c r="D64" s="14">
        <v>14</v>
      </c>
      <c r="E64" s="14">
        <v>11.5</v>
      </c>
      <c r="F64" s="14"/>
      <c r="G64" s="14">
        <f t="shared" si="12"/>
        <v>53.5</v>
      </c>
      <c r="H64" s="11"/>
      <c r="I64" s="14">
        <v>12.3</v>
      </c>
      <c r="J64" s="14">
        <v>12.7</v>
      </c>
      <c r="K64" s="32"/>
      <c r="L64" s="92">
        <f t="shared" si="13"/>
        <v>25</v>
      </c>
    </row>
    <row r="65" spans="1:12" x14ac:dyDescent="0.3">
      <c r="A65" s="25" t="s">
        <v>32</v>
      </c>
      <c r="B65" s="14">
        <v>21</v>
      </c>
      <c r="C65" s="14">
        <v>23.1</v>
      </c>
      <c r="D65" s="14">
        <v>22.7</v>
      </c>
      <c r="E65" s="14">
        <v>21.9</v>
      </c>
      <c r="F65" s="14"/>
      <c r="G65" s="14">
        <f t="shared" si="12"/>
        <v>88.699999999999989</v>
      </c>
      <c r="H65" s="11"/>
      <c r="I65" s="14">
        <v>21.4</v>
      </c>
      <c r="J65" s="14">
        <v>21</v>
      </c>
      <c r="K65" s="32"/>
      <c r="L65" s="92">
        <f t="shared" si="13"/>
        <v>42.4</v>
      </c>
    </row>
    <row r="66" spans="1:12" x14ac:dyDescent="0.3">
      <c r="A66" s="25" t="s">
        <v>33</v>
      </c>
      <c r="B66" s="14">
        <v>22.9</v>
      </c>
      <c r="C66" s="14">
        <v>22.4</v>
      </c>
      <c r="D66" s="14">
        <v>22.2</v>
      </c>
      <c r="E66" s="14">
        <v>19.7</v>
      </c>
      <c r="F66" s="14"/>
      <c r="G66" s="14">
        <f t="shared" si="12"/>
        <v>87.2</v>
      </c>
      <c r="H66" s="11"/>
      <c r="I66" s="14">
        <v>21.1</v>
      </c>
      <c r="J66" s="14">
        <v>20.199999999999996</v>
      </c>
      <c r="K66" s="32"/>
      <c r="L66" s="92">
        <f t="shared" si="13"/>
        <v>41.3</v>
      </c>
    </row>
    <row r="67" spans="1:12" x14ac:dyDescent="0.3">
      <c r="A67" s="25" t="s">
        <v>34</v>
      </c>
      <c r="B67" s="14">
        <v>28.4</v>
      </c>
      <c r="C67" s="14">
        <v>29.9</v>
      </c>
      <c r="D67" s="14">
        <v>28.4</v>
      </c>
      <c r="E67" s="14">
        <v>26.7</v>
      </c>
      <c r="F67" s="14"/>
      <c r="G67" s="14">
        <f t="shared" si="12"/>
        <v>113.39999999999999</v>
      </c>
      <c r="H67" s="11"/>
      <c r="I67" s="14">
        <v>30.4</v>
      </c>
      <c r="J67" s="14">
        <v>31.9</v>
      </c>
      <c r="K67" s="32"/>
      <c r="L67" s="92">
        <f t="shared" si="13"/>
        <v>62.3</v>
      </c>
    </row>
    <row r="68" spans="1:12" x14ac:dyDescent="0.3">
      <c r="A68" s="6"/>
      <c r="B68" s="11"/>
      <c r="C68" s="11"/>
      <c r="D68" s="11"/>
      <c r="E68" s="11"/>
      <c r="F68" s="11"/>
      <c r="G68" s="11"/>
      <c r="H68" s="11"/>
      <c r="I68" s="11"/>
      <c r="J68" s="11"/>
      <c r="K68" s="11"/>
      <c r="L68" s="15"/>
    </row>
    <row r="69" spans="1:12" ht="16.2" x14ac:dyDescent="0.3">
      <c r="A69" s="77" t="s">
        <v>90</v>
      </c>
      <c r="B69" s="11"/>
      <c r="C69" s="11"/>
      <c r="D69" s="11"/>
      <c r="E69" s="11"/>
      <c r="F69" s="11"/>
      <c r="G69" s="11"/>
      <c r="H69" s="11"/>
      <c r="I69" s="11"/>
      <c r="J69" s="11"/>
      <c r="K69" s="11"/>
      <c r="L69" s="15"/>
    </row>
    <row r="70" spans="1:12" x14ac:dyDescent="0.3">
      <c r="A70" s="6"/>
      <c r="B70" s="11"/>
      <c r="C70" s="11"/>
      <c r="D70" s="11"/>
      <c r="E70" s="11"/>
      <c r="F70" s="11"/>
      <c r="G70" s="11"/>
      <c r="H70" s="11"/>
      <c r="I70" s="11"/>
      <c r="J70" s="11"/>
      <c r="K70" s="11"/>
      <c r="L70" s="15"/>
    </row>
    <row r="71" spans="1:12" x14ac:dyDescent="0.3">
      <c r="A71" s="25" t="s">
        <v>26</v>
      </c>
      <c r="B71" s="14"/>
      <c r="C71" s="14"/>
      <c r="D71" s="14"/>
      <c r="E71" s="14"/>
      <c r="F71" s="14"/>
      <c r="G71" s="14"/>
      <c r="H71" s="31"/>
      <c r="I71" s="14">
        <v>107.7</v>
      </c>
      <c r="J71" s="14">
        <v>111.7</v>
      </c>
      <c r="K71" s="14"/>
      <c r="L71" s="92">
        <f t="shared" ref="L71:L73" si="14">SUM(I71:J71)</f>
        <v>219.4</v>
      </c>
    </row>
    <row r="72" spans="1:12" x14ac:dyDescent="0.3">
      <c r="A72" s="25" t="s">
        <v>27</v>
      </c>
      <c r="B72" s="14"/>
      <c r="C72" s="14"/>
      <c r="D72" s="14"/>
      <c r="E72" s="14"/>
      <c r="F72" s="14"/>
      <c r="G72" s="14"/>
      <c r="H72" s="32"/>
      <c r="I72" s="32">
        <v>60.1</v>
      </c>
      <c r="J72" s="32">
        <v>61.499999999999993</v>
      </c>
      <c r="K72" s="14"/>
      <c r="L72" s="93">
        <f t="shared" si="14"/>
        <v>121.6</v>
      </c>
    </row>
    <row r="73" spans="1:12" x14ac:dyDescent="0.3">
      <c r="A73" s="25" t="s">
        <v>28</v>
      </c>
      <c r="B73" s="14"/>
      <c r="C73" s="14"/>
      <c r="D73" s="14"/>
      <c r="E73" s="14"/>
      <c r="F73" s="14"/>
      <c r="G73" s="14"/>
      <c r="H73" s="32"/>
      <c r="I73" s="32">
        <v>23.8</v>
      </c>
      <c r="J73" s="32">
        <v>27.7</v>
      </c>
      <c r="K73" s="14"/>
      <c r="L73" s="93">
        <f t="shared" si="14"/>
        <v>51.5</v>
      </c>
    </row>
    <row r="74" spans="1:12" ht="15" thickBot="1" x14ac:dyDescent="0.35">
      <c r="A74" s="13" t="s">
        <v>29</v>
      </c>
      <c r="B74" s="14"/>
      <c r="C74" s="14"/>
      <c r="D74" s="14"/>
      <c r="E74" s="14"/>
      <c r="F74" s="14"/>
      <c r="G74" s="14"/>
      <c r="H74" s="31"/>
      <c r="I74" s="4">
        <f>SUM(I71:I73)</f>
        <v>191.60000000000002</v>
      </c>
      <c r="J74" s="4">
        <f>SUM(J71:J73)</f>
        <v>200.89999999999998</v>
      </c>
      <c r="K74" s="14"/>
      <c r="L74" s="94">
        <f>SUM(L71:L73)</f>
        <v>392.5</v>
      </c>
    </row>
    <row r="75" spans="1:12" ht="15" thickTop="1" x14ac:dyDescent="0.3">
      <c r="A75" s="6"/>
      <c r="B75" s="14"/>
      <c r="C75" s="14"/>
      <c r="D75" s="14"/>
      <c r="E75" s="14"/>
      <c r="F75" s="14"/>
      <c r="G75" s="14"/>
      <c r="H75" s="11"/>
      <c r="I75" s="11"/>
      <c r="J75" s="11"/>
      <c r="K75" s="14"/>
      <c r="L75" s="15"/>
    </row>
    <row r="76" spans="1:12" x14ac:dyDescent="0.3">
      <c r="A76" s="25" t="s">
        <v>30</v>
      </c>
      <c r="B76" s="14"/>
      <c r="C76" s="14"/>
      <c r="D76" s="14"/>
      <c r="E76" s="14"/>
      <c r="F76" s="14"/>
      <c r="G76" s="14"/>
      <c r="H76" s="11"/>
      <c r="I76" s="14">
        <v>50.2</v>
      </c>
      <c r="J76" s="14">
        <v>54.3</v>
      </c>
      <c r="K76" s="14"/>
      <c r="L76" s="92">
        <f t="shared" ref="L76:L80" si="15">SUM(I76:J76)</f>
        <v>104.5</v>
      </c>
    </row>
    <row r="77" spans="1:12" x14ac:dyDescent="0.3">
      <c r="A77" s="25" t="s">
        <v>31</v>
      </c>
      <c r="B77" s="32"/>
      <c r="C77" s="32"/>
      <c r="D77" s="32"/>
      <c r="E77" s="32"/>
      <c r="F77" s="32"/>
      <c r="G77" s="32"/>
      <c r="H77" s="11"/>
      <c r="I77" s="14">
        <v>12.8</v>
      </c>
      <c r="J77" s="14">
        <v>14</v>
      </c>
      <c r="K77" s="32"/>
      <c r="L77" s="92">
        <f t="shared" si="15"/>
        <v>26.8</v>
      </c>
    </row>
    <row r="78" spans="1:12" x14ac:dyDescent="0.3">
      <c r="A78" s="25" t="s">
        <v>32</v>
      </c>
      <c r="B78" s="32"/>
      <c r="C78" s="32"/>
      <c r="D78" s="32"/>
      <c r="E78" s="32"/>
      <c r="F78" s="32"/>
      <c r="G78" s="32"/>
      <c r="H78" s="11"/>
      <c r="I78" s="14">
        <v>22.7</v>
      </c>
      <c r="J78" s="14">
        <v>24.000000000000004</v>
      </c>
      <c r="K78" s="32"/>
      <c r="L78" s="92">
        <f t="shared" si="15"/>
        <v>46.7</v>
      </c>
    </row>
    <row r="79" spans="1:12" x14ac:dyDescent="0.3">
      <c r="A79" s="25" t="s">
        <v>33</v>
      </c>
      <c r="B79" s="32"/>
      <c r="C79" s="32"/>
      <c r="D79" s="32"/>
      <c r="E79" s="32"/>
      <c r="F79" s="32"/>
      <c r="G79" s="32"/>
      <c r="H79" s="11"/>
      <c r="I79" s="14">
        <v>21.7</v>
      </c>
      <c r="J79" s="14">
        <v>22.099999999999998</v>
      </c>
      <c r="K79" s="32"/>
      <c r="L79" s="92">
        <f t="shared" si="15"/>
        <v>43.8</v>
      </c>
    </row>
    <row r="80" spans="1:12" x14ac:dyDescent="0.3">
      <c r="A80" s="25" t="s">
        <v>34</v>
      </c>
      <c r="B80" s="32"/>
      <c r="C80" s="32"/>
      <c r="D80" s="32"/>
      <c r="E80" s="32"/>
      <c r="F80" s="32"/>
      <c r="G80" s="32"/>
      <c r="H80" s="11"/>
      <c r="I80" s="14">
        <v>32.1</v>
      </c>
      <c r="J80" s="14">
        <v>35.999999999999993</v>
      </c>
      <c r="K80" s="32"/>
      <c r="L80" s="92">
        <f t="shared" si="15"/>
        <v>68.099999999999994</v>
      </c>
    </row>
    <row r="81" spans="1:19" x14ac:dyDescent="0.3">
      <c r="A81" s="6"/>
      <c r="B81" s="11"/>
      <c r="C81" s="11"/>
      <c r="D81" s="11"/>
      <c r="E81" s="11"/>
      <c r="F81" s="11"/>
      <c r="G81" s="11"/>
      <c r="H81" s="11"/>
      <c r="I81" s="11"/>
      <c r="J81" s="11"/>
      <c r="K81" s="11"/>
      <c r="L81" s="15"/>
    </row>
    <row r="82" spans="1:19" ht="15" customHeight="1" x14ac:dyDescent="0.3">
      <c r="A82" s="90" t="s">
        <v>35</v>
      </c>
      <c r="B82" s="109" t="s">
        <v>112</v>
      </c>
      <c r="C82" s="109"/>
      <c r="D82" s="109"/>
      <c r="E82" s="109"/>
      <c r="F82" s="109"/>
      <c r="G82" s="109"/>
      <c r="H82" s="109"/>
      <c r="I82" s="109"/>
      <c r="J82" s="109"/>
      <c r="K82" s="109"/>
      <c r="L82" s="110"/>
    </row>
    <row r="83" spans="1:19" x14ac:dyDescent="0.3">
      <c r="A83" s="90"/>
      <c r="B83" s="109"/>
      <c r="C83" s="109"/>
      <c r="D83" s="109"/>
      <c r="E83" s="109"/>
      <c r="F83" s="109"/>
      <c r="G83" s="109"/>
      <c r="H83" s="109"/>
      <c r="I83" s="109"/>
      <c r="J83" s="109"/>
      <c r="K83" s="109"/>
      <c r="L83" s="110"/>
    </row>
    <row r="84" spans="1:19" ht="17.25" customHeight="1" x14ac:dyDescent="0.3">
      <c r="A84" s="90" t="s">
        <v>37</v>
      </c>
      <c r="B84" s="109" t="s">
        <v>105</v>
      </c>
      <c r="C84" s="109"/>
      <c r="D84" s="109"/>
      <c r="E84" s="109"/>
      <c r="F84" s="109"/>
      <c r="G84" s="109"/>
      <c r="H84" s="109"/>
      <c r="I84" s="109"/>
      <c r="J84" s="109"/>
      <c r="K84" s="109"/>
      <c r="L84" s="110"/>
      <c r="S84" t="s">
        <v>38</v>
      </c>
    </row>
    <row r="85" spans="1:19" x14ac:dyDescent="0.3">
      <c r="A85" s="90"/>
      <c r="B85" s="109"/>
      <c r="C85" s="109"/>
      <c r="D85" s="109"/>
      <c r="E85" s="109"/>
      <c r="F85" s="109"/>
      <c r="G85" s="109"/>
      <c r="H85" s="109"/>
      <c r="I85" s="109"/>
      <c r="J85" s="109"/>
      <c r="K85" s="109"/>
      <c r="L85" s="110"/>
    </row>
    <row r="86" spans="1:19" ht="15" customHeight="1" x14ac:dyDescent="0.3">
      <c r="A86" s="90"/>
      <c r="B86" s="109"/>
      <c r="C86" s="109"/>
      <c r="D86" s="109"/>
      <c r="E86" s="109"/>
      <c r="F86" s="109"/>
      <c r="G86" s="109"/>
      <c r="H86" s="109"/>
      <c r="I86" s="109"/>
      <c r="J86" s="109"/>
      <c r="K86" s="109"/>
      <c r="L86" s="110"/>
    </row>
    <row r="87" spans="1:19" ht="15" customHeight="1" x14ac:dyDescent="0.3">
      <c r="A87" s="91"/>
      <c r="B87" s="113"/>
      <c r="C87" s="113"/>
      <c r="D87" s="113"/>
      <c r="E87" s="113"/>
      <c r="F87" s="113"/>
      <c r="G87" s="113"/>
      <c r="H87" s="113"/>
      <c r="I87" s="113"/>
      <c r="J87" s="113"/>
      <c r="K87" s="113"/>
      <c r="L87" s="114"/>
    </row>
    <row r="88" spans="1:19" x14ac:dyDescent="0.3">
      <c r="A88" s="21"/>
      <c r="B88" s="33"/>
      <c r="C88" s="34"/>
      <c r="D88" s="2"/>
      <c r="E88" s="38"/>
      <c r="F88" s="38"/>
      <c r="G88" s="38"/>
      <c r="I88" s="2"/>
      <c r="J88" s="38"/>
      <c r="K88" s="38"/>
    </row>
    <row r="89" spans="1:19" x14ac:dyDescent="0.3">
      <c r="A89" s="6"/>
      <c r="B89" s="99" t="s">
        <v>39</v>
      </c>
      <c r="C89" s="99" t="s">
        <v>39</v>
      </c>
      <c r="D89" s="2"/>
      <c r="E89" s="38"/>
      <c r="F89" s="38"/>
      <c r="G89" s="38"/>
      <c r="H89" s="2"/>
      <c r="I89" s="2"/>
      <c r="J89" s="38"/>
      <c r="K89" s="38"/>
      <c r="L89" s="2"/>
    </row>
    <row r="90" spans="1:19" x14ac:dyDescent="0.3">
      <c r="A90" s="6"/>
      <c r="B90" s="86">
        <v>43100</v>
      </c>
      <c r="C90" s="86">
        <v>43281</v>
      </c>
      <c r="D90" s="2"/>
      <c r="E90" s="38"/>
      <c r="F90" s="38"/>
      <c r="G90" s="38"/>
      <c r="H90" s="2"/>
      <c r="I90" s="2"/>
      <c r="J90" s="38"/>
      <c r="K90" s="38"/>
      <c r="L90" s="2"/>
    </row>
    <row r="91" spans="1:19" x14ac:dyDescent="0.3">
      <c r="A91" s="6"/>
      <c r="B91" s="76"/>
      <c r="C91" s="76"/>
      <c r="D91" s="2"/>
      <c r="E91" s="38"/>
      <c r="F91" s="38"/>
      <c r="G91" s="38"/>
      <c r="H91" s="2"/>
      <c r="I91" s="2"/>
      <c r="J91" s="38"/>
      <c r="K91" s="38"/>
      <c r="L91" s="2"/>
    </row>
    <row r="92" spans="1:19" x14ac:dyDescent="0.3">
      <c r="A92" s="9" t="s">
        <v>45</v>
      </c>
      <c r="B92" s="74"/>
      <c r="C92" s="74"/>
      <c r="D92" s="2"/>
      <c r="E92" s="38"/>
      <c r="F92" s="38"/>
      <c r="G92" s="38"/>
      <c r="H92" s="2"/>
      <c r="I92" s="2"/>
      <c r="J92" s="38"/>
      <c r="K92" s="38"/>
      <c r="L92" s="2"/>
    </row>
    <row r="93" spans="1:19" x14ac:dyDescent="0.3">
      <c r="A93" s="6"/>
      <c r="B93" s="15"/>
      <c r="C93" s="15"/>
      <c r="D93" s="2"/>
      <c r="E93" s="38"/>
      <c r="F93" s="38"/>
      <c r="G93" s="38"/>
      <c r="H93" s="2"/>
      <c r="I93" s="2"/>
      <c r="J93" s="38"/>
      <c r="K93" s="38"/>
      <c r="L93" s="2"/>
    </row>
    <row r="94" spans="1:19" x14ac:dyDescent="0.3">
      <c r="A94" s="13" t="s">
        <v>42</v>
      </c>
      <c r="B94" s="8">
        <v>7099</v>
      </c>
      <c r="C94" s="8">
        <v>7984</v>
      </c>
      <c r="D94" s="2"/>
      <c r="E94" s="38"/>
      <c r="F94" s="38"/>
      <c r="G94" s="38"/>
      <c r="H94" s="2"/>
      <c r="I94" s="2"/>
      <c r="J94" s="38"/>
      <c r="K94" s="38"/>
      <c r="L94" s="2"/>
    </row>
    <row r="95" spans="1:19" ht="16.2" x14ac:dyDescent="0.3">
      <c r="A95" s="13" t="s">
        <v>91</v>
      </c>
      <c r="B95" s="12">
        <v>1810196</v>
      </c>
      <c r="C95" s="12">
        <v>1806013</v>
      </c>
      <c r="D95" s="2"/>
      <c r="E95" s="38"/>
      <c r="F95" s="38"/>
      <c r="G95" s="38"/>
      <c r="H95" s="2"/>
      <c r="I95" s="2"/>
      <c r="J95" s="38"/>
      <c r="K95" s="38"/>
      <c r="L95" s="2"/>
    </row>
    <row r="96" spans="1:19" x14ac:dyDescent="0.3">
      <c r="A96" s="13" t="s">
        <v>46</v>
      </c>
      <c r="B96" s="12">
        <v>25511</v>
      </c>
      <c r="C96" s="12">
        <v>26671</v>
      </c>
      <c r="D96" s="2"/>
      <c r="E96" s="38"/>
      <c r="F96" s="38"/>
      <c r="G96" s="38"/>
      <c r="H96" s="2"/>
      <c r="I96" s="2"/>
      <c r="J96" s="38"/>
      <c r="K96" s="38"/>
      <c r="L96" s="2"/>
    </row>
    <row r="97" spans="1:12" x14ac:dyDescent="0.3">
      <c r="A97" s="13" t="s">
        <v>47</v>
      </c>
      <c r="B97" s="12">
        <v>251151</v>
      </c>
      <c r="C97" s="12">
        <v>239005</v>
      </c>
      <c r="D97" s="2"/>
      <c r="E97" s="38"/>
      <c r="F97" s="38"/>
      <c r="G97" s="38"/>
      <c r="H97" s="2"/>
      <c r="I97" s="2"/>
      <c r="J97" s="38"/>
      <c r="K97" s="38"/>
      <c r="L97" s="2"/>
    </row>
    <row r="98" spans="1:12" x14ac:dyDescent="0.3">
      <c r="A98" s="13" t="s">
        <v>43</v>
      </c>
      <c r="B98" s="12">
        <v>-522547</v>
      </c>
      <c r="C98" s="12">
        <v>-504712</v>
      </c>
      <c r="D98" s="2"/>
      <c r="E98" s="38"/>
      <c r="F98" s="38"/>
      <c r="G98" s="38"/>
      <c r="H98" s="2"/>
      <c r="I98" s="2"/>
      <c r="J98" s="38"/>
      <c r="K98" s="38"/>
      <c r="L98" s="2"/>
    </row>
    <row r="99" spans="1:12" x14ac:dyDescent="0.3">
      <c r="A99" s="78" t="s">
        <v>44</v>
      </c>
      <c r="B99" s="79">
        <f>SUM(B94:B98)</f>
        <v>1571410</v>
      </c>
      <c r="C99" s="79">
        <f>SUM(C94:C98)</f>
        <v>1574961</v>
      </c>
      <c r="D99" s="2"/>
      <c r="E99" s="38"/>
      <c r="F99" s="38"/>
      <c r="G99" s="38"/>
      <c r="H99" s="2"/>
      <c r="I99" s="2"/>
      <c r="J99" s="38"/>
      <c r="K99" s="38"/>
      <c r="L99" s="2"/>
    </row>
    <row r="100" spans="1:12" ht="6" customHeight="1" x14ac:dyDescent="0.3">
      <c r="A100" s="78"/>
      <c r="B100" s="8"/>
      <c r="C100" s="8"/>
      <c r="D100" s="2"/>
      <c r="E100" s="38"/>
      <c r="F100" s="38"/>
      <c r="G100" s="38"/>
      <c r="H100" s="2"/>
      <c r="I100" s="2"/>
      <c r="J100" s="38"/>
      <c r="K100" s="38"/>
      <c r="L100" s="2"/>
    </row>
    <row r="101" spans="1:12" ht="16.2" x14ac:dyDescent="0.3">
      <c r="A101" s="78" t="s">
        <v>94</v>
      </c>
      <c r="B101" s="8">
        <f>G25</f>
        <v>723758</v>
      </c>
      <c r="C101" s="8">
        <f>SUM(J25,I25,E25,D25)</f>
        <v>756232</v>
      </c>
      <c r="D101" s="2"/>
      <c r="E101" s="38"/>
      <c r="F101" s="38"/>
      <c r="G101" s="38"/>
      <c r="H101" s="2"/>
      <c r="I101" s="2"/>
      <c r="J101" s="38"/>
      <c r="K101" s="38"/>
      <c r="L101" s="2"/>
    </row>
    <row r="102" spans="1:12" x14ac:dyDescent="0.3">
      <c r="A102" s="6" t="s">
        <v>93</v>
      </c>
      <c r="B102" s="82" t="str">
        <f>CONCATENATE(ROUND(B99/B101,1),"x")</f>
        <v>2.2x</v>
      </c>
      <c r="C102" s="82" t="str">
        <f>CONCATENATE(ROUND(C99/C101,1),"x")</f>
        <v>2.1x</v>
      </c>
      <c r="D102" s="2"/>
      <c r="E102" s="2"/>
      <c r="F102" s="2"/>
      <c r="G102" s="1"/>
      <c r="H102" s="2"/>
      <c r="I102" s="2"/>
      <c r="J102" s="2"/>
      <c r="K102" s="2"/>
      <c r="L102" s="2"/>
    </row>
    <row r="103" spans="1:12" x14ac:dyDescent="0.3">
      <c r="A103" s="6"/>
      <c r="B103" s="11"/>
      <c r="C103" s="15"/>
      <c r="D103" s="2"/>
      <c r="E103" s="2"/>
      <c r="F103" s="2"/>
      <c r="G103" s="38"/>
      <c r="H103" s="2"/>
      <c r="I103" s="2"/>
      <c r="J103" s="2"/>
      <c r="K103" s="2"/>
      <c r="L103" s="2"/>
    </row>
    <row r="104" spans="1:12" x14ac:dyDescent="0.3">
      <c r="A104" s="95" t="s">
        <v>95</v>
      </c>
      <c r="B104" s="11"/>
      <c r="C104" s="15"/>
      <c r="D104" s="2"/>
      <c r="E104" s="2"/>
      <c r="F104" s="2"/>
      <c r="G104" s="38"/>
      <c r="H104" s="2"/>
      <c r="I104" s="2"/>
      <c r="J104" s="2"/>
      <c r="K104" s="2"/>
      <c r="L104" s="2"/>
    </row>
    <row r="105" spans="1:12" x14ac:dyDescent="0.3">
      <c r="A105" s="96" t="s">
        <v>96</v>
      </c>
      <c r="B105" s="80"/>
      <c r="C105" s="81"/>
      <c r="D105" s="2"/>
      <c r="E105" s="2"/>
      <c r="F105" s="2"/>
      <c r="G105" s="2"/>
      <c r="H105" s="2"/>
      <c r="I105" s="2"/>
      <c r="J105" s="2"/>
      <c r="K105" s="2"/>
      <c r="L105" s="2"/>
    </row>
    <row r="106" spans="1:12" x14ac:dyDescent="0.3">
      <c r="B106" s="2"/>
      <c r="C106" s="2"/>
      <c r="D106" s="2"/>
      <c r="E106" s="2"/>
      <c r="F106" s="2"/>
      <c r="G106" s="2"/>
      <c r="H106" s="2"/>
      <c r="I106" s="2"/>
      <c r="J106" s="2"/>
      <c r="K106" s="2"/>
      <c r="L106" s="2"/>
    </row>
    <row r="107" spans="1:12" x14ac:dyDescent="0.3">
      <c r="B107" s="2"/>
      <c r="C107" s="2"/>
      <c r="D107" s="2"/>
      <c r="E107" s="2"/>
      <c r="F107" s="2"/>
      <c r="G107" s="2"/>
      <c r="H107" s="2"/>
      <c r="I107" s="2"/>
      <c r="J107" s="2"/>
      <c r="K107" s="2"/>
      <c r="L107" s="2"/>
    </row>
    <row r="108" spans="1:12" x14ac:dyDescent="0.3">
      <c r="B108" s="2"/>
      <c r="C108" s="2"/>
      <c r="D108" s="2"/>
      <c r="E108" s="2"/>
      <c r="F108" s="2"/>
      <c r="G108" s="2"/>
      <c r="H108" s="2"/>
      <c r="I108" s="2"/>
      <c r="J108" s="2"/>
      <c r="K108" s="2"/>
      <c r="L108" s="2"/>
    </row>
    <row r="109" spans="1:12" x14ac:dyDescent="0.3">
      <c r="B109" s="2"/>
      <c r="C109" s="2"/>
      <c r="D109" s="2"/>
      <c r="E109" s="2"/>
      <c r="F109" s="2"/>
      <c r="G109" s="2"/>
      <c r="H109" s="2"/>
      <c r="I109" s="2"/>
      <c r="J109" s="2"/>
      <c r="K109" s="2"/>
      <c r="L109" s="2"/>
    </row>
    <row r="110" spans="1:12" x14ac:dyDescent="0.3">
      <c r="B110" s="2"/>
      <c r="C110" s="2"/>
      <c r="D110" s="2"/>
      <c r="E110" s="2"/>
      <c r="F110" s="2"/>
      <c r="G110" s="2"/>
      <c r="H110" s="2"/>
      <c r="I110" s="2"/>
      <c r="J110" s="2"/>
      <c r="K110" s="2"/>
      <c r="L110" s="2"/>
    </row>
    <row r="111" spans="1:12" x14ac:dyDescent="0.3">
      <c r="B111" s="2"/>
      <c r="C111" s="2"/>
      <c r="D111" s="2"/>
      <c r="E111" s="2"/>
      <c r="F111" s="2"/>
      <c r="G111" s="2"/>
      <c r="H111" s="2"/>
      <c r="I111" s="2"/>
      <c r="J111" s="2"/>
      <c r="K111" s="2"/>
      <c r="L111" s="2"/>
    </row>
    <row r="112" spans="1:12" x14ac:dyDescent="0.3">
      <c r="B112" s="2"/>
      <c r="C112" s="2"/>
      <c r="D112" s="2"/>
      <c r="E112" s="2"/>
      <c r="F112" s="2"/>
      <c r="G112" s="2"/>
      <c r="H112" s="2"/>
      <c r="I112" s="2"/>
      <c r="J112" s="2"/>
      <c r="K112" s="2"/>
      <c r="L112" s="2"/>
    </row>
    <row r="113" spans="2:12" x14ac:dyDescent="0.3">
      <c r="B113" s="2"/>
      <c r="C113" s="2"/>
      <c r="D113" s="2"/>
      <c r="E113" s="2"/>
      <c r="F113" s="2"/>
      <c r="G113" s="2"/>
      <c r="H113" s="2"/>
      <c r="I113" s="2"/>
      <c r="J113" s="2"/>
      <c r="K113" s="2"/>
      <c r="L113" s="2"/>
    </row>
    <row r="114" spans="2:12" x14ac:dyDescent="0.3">
      <c r="B114" s="2"/>
      <c r="C114" s="2"/>
      <c r="D114" s="2"/>
      <c r="E114" s="2"/>
      <c r="F114" s="2"/>
      <c r="G114" s="2"/>
      <c r="H114" s="2"/>
      <c r="I114" s="2"/>
      <c r="J114" s="2"/>
      <c r="K114" s="2"/>
      <c r="L114" s="2"/>
    </row>
    <row r="115" spans="2:12" x14ac:dyDescent="0.3">
      <c r="B115" s="2"/>
      <c r="C115" s="2"/>
      <c r="D115" s="2"/>
      <c r="E115" s="2"/>
      <c r="F115" s="2"/>
      <c r="G115" s="2"/>
      <c r="H115" s="2"/>
      <c r="I115" s="2"/>
      <c r="J115" s="2"/>
      <c r="K115" s="2"/>
      <c r="L115" s="2"/>
    </row>
    <row r="116" spans="2:12" x14ac:dyDescent="0.3">
      <c r="B116" s="2"/>
      <c r="C116" s="2"/>
      <c r="D116" s="2"/>
      <c r="E116" s="2"/>
      <c r="F116" s="2"/>
      <c r="G116" s="2"/>
      <c r="H116" s="2"/>
      <c r="I116" s="2"/>
      <c r="J116" s="2"/>
      <c r="K116" s="2"/>
      <c r="L116" s="2"/>
    </row>
    <row r="117" spans="2:12" x14ac:dyDescent="0.3">
      <c r="B117" s="2"/>
      <c r="C117" s="2"/>
      <c r="D117" s="2"/>
      <c r="E117" s="2"/>
      <c r="F117" s="2"/>
      <c r="G117" s="2"/>
      <c r="H117" s="2"/>
      <c r="I117" s="2"/>
      <c r="J117" s="2"/>
      <c r="K117" s="2"/>
      <c r="L117" s="2"/>
    </row>
    <row r="118" spans="2:12" x14ac:dyDescent="0.3">
      <c r="B118" s="2"/>
      <c r="C118" s="2"/>
      <c r="D118" s="2"/>
      <c r="E118" s="2"/>
      <c r="F118" s="2"/>
      <c r="G118" s="2"/>
      <c r="H118" s="2"/>
      <c r="I118" s="2"/>
      <c r="J118" s="2"/>
      <c r="K118" s="2"/>
      <c r="L118" s="2"/>
    </row>
    <row r="119" spans="2:12" x14ac:dyDescent="0.3">
      <c r="B119" s="2"/>
      <c r="C119" s="2"/>
      <c r="D119" s="2"/>
      <c r="E119" s="2"/>
      <c r="F119" s="2"/>
      <c r="G119" s="2"/>
      <c r="H119" s="2"/>
      <c r="I119" s="2"/>
      <c r="J119" s="2"/>
      <c r="K119" s="2"/>
      <c r="L119" s="2"/>
    </row>
    <row r="120" spans="2:12" x14ac:dyDescent="0.3">
      <c r="B120" s="2"/>
      <c r="C120" s="2"/>
      <c r="D120" s="2"/>
      <c r="E120" s="2"/>
      <c r="F120" s="2"/>
      <c r="G120" s="2"/>
      <c r="H120" s="2"/>
      <c r="I120" s="2"/>
      <c r="J120" s="2"/>
      <c r="K120" s="2"/>
      <c r="L120" s="2"/>
    </row>
    <row r="121" spans="2:12" x14ac:dyDescent="0.3">
      <c r="B121" s="2"/>
      <c r="C121" s="2"/>
      <c r="D121" s="2"/>
      <c r="E121" s="2"/>
      <c r="F121" s="2"/>
      <c r="G121" s="2"/>
      <c r="H121" s="2"/>
      <c r="I121" s="2"/>
      <c r="J121" s="2"/>
      <c r="K121" s="2"/>
      <c r="L121" s="2"/>
    </row>
    <row r="122" spans="2:12" x14ac:dyDescent="0.3">
      <c r="B122" s="2"/>
      <c r="C122" s="2"/>
      <c r="D122" s="2"/>
      <c r="E122" s="2"/>
      <c r="F122" s="2"/>
      <c r="G122" s="2"/>
      <c r="H122" s="2"/>
      <c r="I122" s="2"/>
      <c r="J122" s="2"/>
      <c r="K122" s="2"/>
      <c r="L122" s="2"/>
    </row>
    <row r="123" spans="2:12" x14ac:dyDescent="0.3">
      <c r="B123" s="2"/>
      <c r="C123" s="2"/>
      <c r="D123" s="2"/>
      <c r="E123" s="2"/>
      <c r="F123" s="2"/>
      <c r="G123" s="2"/>
      <c r="H123" s="2"/>
      <c r="I123" s="2"/>
      <c r="J123" s="2"/>
      <c r="K123" s="2"/>
      <c r="L123" s="2"/>
    </row>
    <row r="124" spans="2:12" x14ac:dyDescent="0.3">
      <c r="B124" s="2"/>
      <c r="C124" s="2"/>
      <c r="D124" s="2"/>
      <c r="E124" s="2"/>
      <c r="F124" s="2"/>
      <c r="G124" s="2"/>
      <c r="H124" s="2"/>
      <c r="I124" s="2"/>
      <c r="J124" s="2"/>
      <c r="K124" s="2"/>
      <c r="L124" s="2"/>
    </row>
    <row r="125" spans="2:12" x14ac:dyDescent="0.3">
      <c r="B125" s="2"/>
      <c r="C125" s="2"/>
      <c r="D125" s="2"/>
      <c r="E125" s="2"/>
      <c r="F125" s="2"/>
      <c r="G125" s="2"/>
      <c r="H125" s="2"/>
      <c r="I125" s="2"/>
      <c r="J125" s="2"/>
      <c r="K125" s="2"/>
      <c r="L125" s="2"/>
    </row>
    <row r="126" spans="2:12" x14ac:dyDescent="0.3">
      <c r="B126" s="2"/>
      <c r="C126" s="2"/>
      <c r="D126" s="2"/>
      <c r="E126" s="2"/>
      <c r="F126" s="2"/>
      <c r="G126" s="2"/>
      <c r="H126" s="2"/>
      <c r="I126" s="2"/>
      <c r="J126" s="2"/>
      <c r="K126" s="2"/>
      <c r="L126" s="2"/>
    </row>
    <row r="127" spans="2:12" x14ac:dyDescent="0.3">
      <c r="B127" s="2"/>
      <c r="C127" s="2"/>
      <c r="D127" s="2"/>
      <c r="E127" s="2"/>
      <c r="F127" s="2"/>
      <c r="G127" s="2"/>
      <c r="H127" s="2"/>
      <c r="I127" s="2"/>
      <c r="J127" s="2"/>
      <c r="K127" s="2"/>
      <c r="L127" s="2"/>
    </row>
    <row r="128" spans="2:12" x14ac:dyDescent="0.3">
      <c r="B128" s="2"/>
      <c r="C128" s="2"/>
      <c r="D128" s="2"/>
      <c r="E128" s="2"/>
      <c r="F128" s="2"/>
      <c r="G128" s="2"/>
      <c r="H128" s="2"/>
      <c r="I128" s="2"/>
      <c r="J128" s="2"/>
      <c r="K128" s="2"/>
      <c r="L128" s="2"/>
    </row>
    <row r="129" spans="2:18" x14ac:dyDescent="0.3">
      <c r="B129" s="2"/>
      <c r="C129" s="2"/>
      <c r="D129" s="2"/>
      <c r="E129" s="2"/>
      <c r="F129" s="2"/>
      <c r="G129" s="2"/>
      <c r="H129" s="2"/>
      <c r="I129" s="2"/>
      <c r="J129" s="2"/>
      <c r="K129" s="2"/>
      <c r="L129" s="2"/>
    </row>
    <row r="130" spans="2:18" x14ac:dyDescent="0.3">
      <c r="B130" s="2"/>
      <c r="C130" s="2"/>
      <c r="D130" s="2"/>
      <c r="E130" s="2"/>
      <c r="F130" s="2"/>
      <c r="G130" s="2"/>
      <c r="H130" s="2"/>
      <c r="I130" s="2"/>
      <c r="J130" s="2"/>
      <c r="K130" s="2"/>
      <c r="L130" s="2"/>
    </row>
    <row r="131" spans="2:18" x14ac:dyDescent="0.3">
      <c r="B131" s="2"/>
      <c r="C131" s="2"/>
      <c r="D131" s="2"/>
      <c r="E131" s="2"/>
      <c r="F131" s="2"/>
      <c r="G131" s="2"/>
      <c r="H131" s="2"/>
      <c r="I131" s="2"/>
      <c r="J131" s="2"/>
      <c r="K131" s="2"/>
      <c r="L131" s="2"/>
    </row>
    <row r="132" spans="2:18" x14ac:dyDescent="0.3">
      <c r="B132" s="2"/>
      <c r="C132" s="2"/>
      <c r="D132" s="2"/>
      <c r="E132" s="2"/>
      <c r="F132" s="2"/>
      <c r="G132" s="2"/>
      <c r="H132" s="2"/>
      <c r="I132" s="2"/>
      <c r="J132" s="2"/>
      <c r="K132" s="2"/>
      <c r="L132" s="2"/>
    </row>
    <row r="133" spans="2:18" x14ac:dyDescent="0.3">
      <c r="C133" s="2"/>
      <c r="D133" s="2"/>
      <c r="E133" s="2"/>
      <c r="F133" s="2"/>
      <c r="G133" s="2"/>
      <c r="H133" s="2"/>
      <c r="I133" s="2"/>
      <c r="J133" s="2"/>
      <c r="K133" s="2"/>
    </row>
    <row r="134" spans="2:18" x14ac:dyDescent="0.3">
      <c r="C134" s="2"/>
      <c r="D134" s="2"/>
      <c r="E134" s="2"/>
      <c r="F134" s="2"/>
      <c r="G134" s="2"/>
      <c r="H134" s="2"/>
      <c r="I134" s="2"/>
      <c r="J134" s="2"/>
      <c r="K134" s="2"/>
    </row>
    <row r="135" spans="2:18" x14ac:dyDescent="0.3">
      <c r="C135" s="2"/>
      <c r="D135" s="2"/>
      <c r="E135" s="2"/>
      <c r="F135" s="2"/>
      <c r="G135" s="2"/>
      <c r="H135" s="2"/>
      <c r="I135" s="2"/>
      <c r="J135" s="2"/>
      <c r="K135" s="2"/>
    </row>
    <row r="136" spans="2:18" x14ac:dyDescent="0.3">
      <c r="C136" s="2"/>
      <c r="D136" s="2"/>
      <c r="E136" s="2"/>
      <c r="F136" s="2"/>
      <c r="G136" s="2"/>
      <c r="H136" s="2"/>
      <c r="I136" s="2"/>
      <c r="J136" s="2"/>
      <c r="K136" s="2"/>
    </row>
    <row r="137" spans="2:18" x14ac:dyDescent="0.3">
      <c r="C137" s="2"/>
      <c r="D137" s="2"/>
      <c r="E137" s="2"/>
      <c r="F137" s="2"/>
      <c r="G137" s="2"/>
      <c r="H137" s="2"/>
      <c r="I137" s="2"/>
      <c r="J137" s="2"/>
      <c r="K137" s="2"/>
    </row>
    <row r="138" spans="2:18" x14ac:dyDescent="0.3">
      <c r="C138" s="2"/>
      <c r="D138" s="2"/>
      <c r="E138" s="2"/>
      <c r="F138" s="2"/>
      <c r="G138" s="2"/>
      <c r="H138" s="2"/>
      <c r="I138" s="2"/>
      <c r="J138" s="2"/>
      <c r="K138" s="2"/>
    </row>
    <row r="139" spans="2:18" x14ac:dyDescent="0.3">
      <c r="C139" s="2"/>
      <c r="D139" s="2"/>
      <c r="E139" s="2"/>
      <c r="F139" s="2"/>
      <c r="G139" s="2"/>
      <c r="H139" s="2"/>
      <c r="I139" s="2"/>
      <c r="J139" s="2"/>
      <c r="K139" s="2"/>
    </row>
    <row r="140" spans="2:18" x14ac:dyDescent="0.3">
      <c r="C140" s="2"/>
      <c r="D140" s="2"/>
      <c r="E140" s="2"/>
      <c r="F140" s="2"/>
      <c r="G140" s="2"/>
      <c r="H140" s="2"/>
      <c r="I140" s="2"/>
      <c r="J140" s="2"/>
      <c r="K140" s="2"/>
      <c r="M140" s="2"/>
      <c r="N140" s="2"/>
      <c r="O140" s="2"/>
      <c r="P140" s="2"/>
      <c r="Q140" s="2"/>
      <c r="R140" s="2"/>
    </row>
    <row r="141" spans="2:18" x14ac:dyDescent="0.3">
      <c r="C141" s="2"/>
      <c r="D141" s="2"/>
      <c r="E141" s="2"/>
      <c r="F141" s="2"/>
      <c r="G141" s="2"/>
      <c r="H141" s="2"/>
      <c r="I141" s="2"/>
      <c r="J141" s="2"/>
      <c r="K141" s="2"/>
      <c r="M141" s="2"/>
      <c r="N141" s="2"/>
      <c r="O141" s="2"/>
      <c r="P141" s="2"/>
      <c r="Q141" s="2"/>
      <c r="R141" s="2"/>
    </row>
    <row r="142" spans="2:18" x14ac:dyDescent="0.3">
      <c r="C142" s="2"/>
      <c r="D142" s="2"/>
      <c r="E142" s="2"/>
      <c r="F142" s="2"/>
      <c r="G142" s="2"/>
      <c r="H142" s="2"/>
      <c r="I142" s="2"/>
      <c r="J142" s="2"/>
      <c r="K142" s="2"/>
      <c r="M142" s="2"/>
      <c r="N142" s="2"/>
      <c r="O142" s="2"/>
      <c r="P142" s="2"/>
      <c r="Q142" s="2"/>
      <c r="R142" s="2"/>
    </row>
    <row r="143" spans="2:18" x14ac:dyDescent="0.3">
      <c r="H143" s="2"/>
    </row>
    <row r="144" spans="2:18" x14ac:dyDescent="0.3">
      <c r="H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row r="151" spans="8:8" x14ac:dyDescent="0.3">
      <c r="H151" s="2"/>
    </row>
    <row r="152" spans="8:8" x14ac:dyDescent="0.3">
      <c r="H152" s="2"/>
    </row>
  </sheetData>
  <sheetProtection algorithmName="SHA-512" hashValue="5R4ZVBB2eHUqQRDZ37p4u45mkLYqrsZRn2/qgZY1D+QFX7wH8QiPMcjhzyc6suZAiAEy50wfCDJ2Bq2aR0YO6Q==" saltValue="rVOSulR9+REu/+xbvGQ8wQ==" spinCount="100000" sheet="1" objects="1" scenarios="1"/>
  <mergeCells count="15">
    <mergeCell ref="B84:L87"/>
    <mergeCell ref="B82:L83"/>
    <mergeCell ref="B48:L48"/>
    <mergeCell ref="L38:L39"/>
    <mergeCell ref="L50:L51"/>
    <mergeCell ref="I39:J39"/>
    <mergeCell ref="I51:J51"/>
    <mergeCell ref="B39:E39"/>
    <mergeCell ref="B51:E51"/>
    <mergeCell ref="A4:L5"/>
    <mergeCell ref="B27:L32"/>
    <mergeCell ref="B33:L33"/>
    <mergeCell ref="B8:E8"/>
    <mergeCell ref="L7:L8"/>
    <mergeCell ref="I8:J8"/>
  </mergeCells>
  <pageMargins left="0.7" right="0.7" top="0.75" bottom="0.75" header="0.3" footer="0.3"/>
  <pageSetup scale="59" fitToHeight="0" orientation="landscape" r:id="rId1"/>
  <rowBreaks count="3" manualBreakCount="3">
    <brk id="36" max="16383" man="1"/>
    <brk id="48"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43" customWidth="1"/>
    <col min="2" max="2" width="3.5546875" style="43" customWidth="1"/>
    <col min="3" max="3" width="33.5546875" style="43" customWidth="1"/>
    <col min="4" max="7" width="10" style="45" customWidth="1"/>
    <col min="8" max="14" width="10" style="43" customWidth="1"/>
    <col min="15" max="16384" width="9.109375" style="43"/>
  </cols>
  <sheetData>
    <row r="1" spans="1:15" ht="15.6" x14ac:dyDescent="0.3">
      <c r="A1" s="71" t="s">
        <v>21</v>
      </c>
      <c r="B1" s="71"/>
      <c r="C1" s="71"/>
      <c r="D1" s="50"/>
      <c r="E1" s="50"/>
      <c r="F1" s="50"/>
      <c r="G1" s="50"/>
      <c r="H1" s="52"/>
      <c r="I1" s="52"/>
      <c r="J1" s="52"/>
      <c r="K1" s="52"/>
      <c r="L1" s="52"/>
      <c r="M1" s="52"/>
      <c r="N1" s="52"/>
      <c r="O1" s="52"/>
    </row>
    <row r="2" spans="1:15" ht="15.6" x14ac:dyDescent="0.3">
      <c r="A2" s="71" t="s">
        <v>74</v>
      </c>
      <c r="B2" s="71"/>
      <c r="C2" s="71"/>
      <c r="D2" s="50"/>
      <c r="E2" s="50"/>
      <c r="F2" s="50"/>
      <c r="G2" s="50"/>
      <c r="H2" s="52"/>
      <c r="I2" s="52"/>
      <c r="J2" s="52"/>
      <c r="K2" s="52"/>
      <c r="L2" s="52"/>
      <c r="M2" s="52"/>
      <c r="N2" s="52"/>
      <c r="O2" s="52"/>
    </row>
    <row r="3" spans="1:15" ht="15.6" x14ac:dyDescent="0.3">
      <c r="A3" s="71"/>
      <c r="B3" s="71"/>
      <c r="C3" s="71"/>
      <c r="D3" s="50"/>
      <c r="E3" s="50"/>
      <c r="F3" s="50"/>
      <c r="G3" s="50"/>
      <c r="H3" s="52"/>
      <c r="I3" s="52"/>
      <c r="J3" s="52"/>
      <c r="K3" s="52"/>
      <c r="L3" s="52"/>
      <c r="M3" s="52"/>
      <c r="N3" s="52"/>
      <c r="O3" s="52"/>
    </row>
    <row r="4" spans="1:15" s="45" customFormat="1" ht="15.6" x14ac:dyDescent="0.3">
      <c r="A4" s="71"/>
      <c r="B4" s="71"/>
      <c r="C4" s="71"/>
      <c r="D4" s="118" t="s">
        <v>39</v>
      </c>
      <c r="E4" s="119"/>
      <c r="F4" s="119"/>
      <c r="G4" s="119"/>
      <c r="H4" s="119"/>
      <c r="I4" s="119"/>
      <c r="J4" s="119"/>
      <c r="K4" s="119"/>
      <c r="L4" s="119"/>
      <c r="M4" s="119"/>
      <c r="N4" s="120"/>
      <c r="O4" s="50"/>
    </row>
    <row r="5" spans="1:15" s="45" customFormat="1" ht="33.75" customHeight="1" x14ac:dyDescent="0.3">
      <c r="A5" s="50"/>
      <c r="B5" s="50"/>
      <c r="C5" s="50"/>
      <c r="D5" s="69" t="s">
        <v>99</v>
      </c>
      <c r="E5" s="69" t="s">
        <v>100</v>
      </c>
      <c r="F5" s="69" t="s">
        <v>101</v>
      </c>
      <c r="G5" s="69" t="s">
        <v>102</v>
      </c>
      <c r="H5" s="70" t="s">
        <v>76</v>
      </c>
      <c r="I5" s="70" t="s">
        <v>83</v>
      </c>
      <c r="J5" s="70" t="s">
        <v>97</v>
      </c>
      <c r="K5" s="70" t="s">
        <v>98</v>
      </c>
      <c r="L5" s="70" t="s">
        <v>103</v>
      </c>
      <c r="M5" s="70" t="s">
        <v>104</v>
      </c>
      <c r="N5" s="70" t="s">
        <v>108</v>
      </c>
      <c r="O5" s="50"/>
    </row>
    <row r="6" spans="1:15" ht="7.5" customHeight="1" x14ac:dyDescent="0.3">
      <c r="A6" s="72"/>
      <c r="B6" s="50"/>
      <c r="C6" s="50"/>
      <c r="D6" s="50"/>
      <c r="E6" s="50"/>
      <c r="F6" s="50"/>
      <c r="G6" s="50"/>
      <c r="H6" s="52"/>
      <c r="I6" s="73"/>
      <c r="J6" s="98"/>
      <c r="K6" s="98"/>
      <c r="L6" s="98"/>
      <c r="M6" s="73"/>
      <c r="N6" s="98"/>
      <c r="O6" s="52"/>
    </row>
    <row r="7" spans="1:15" ht="15.6" x14ac:dyDescent="0.3">
      <c r="A7" s="48" t="s">
        <v>88</v>
      </c>
      <c r="B7" s="49"/>
      <c r="C7" s="49"/>
      <c r="D7" s="50"/>
      <c r="E7" s="50"/>
      <c r="F7" s="50"/>
      <c r="G7" s="50"/>
      <c r="H7" s="52"/>
      <c r="I7" s="51"/>
      <c r="J7" s="53"/>
      <c r="K7" s="53"/>
      <c r="L7" s="53"/>
      <c r="M7" s="51"/>
      <c r="N7" s="53"/>
      <c r="O7" s="52"/>
    </row>
    <row r="8" spans="1:15" ht="15.6" x14ac:dyDescent="0.3">
      <c r="A8" s="54"/>
      <c r="B8" s="49" t="s">
        <v>61</v>
      </c>
      <c r="C8" s="49"/>
      <c r="D8" s="55">
        <v>298</v>
      </c>
      <c r="E8" s="55">
        <v>334</v>
      </c>
      <c r="F8" s="55">
        <v>335</v>
      </c>
      <c r="G8" s="57">
        <v>337</v>
      </c>
      <c r="H8" s="55">
        <v>339</v>
      </c>
      <c r="I8" s="56">
        <v>337</v>
      </c>
      <c r="J8" s="57">
        <v>337</v>
      </c>
      <c r="K8" s="57">
        <v>339</v>
      </c>
      <c r="L8" s="57">
        <v>339</v>
      </c>
      <c r="M8" s="56">
        <v>339</v>
      </c>
      <c r="N8" s="57">
        <v>339</v>
      </c>
      <c r="O8" s="52"/>
    </row>
    <row r="9" spans="1:15" ht="15.6" x14ac:dyDescent="0.3">
      <c r="A9" s="54"/>
      <c r="B9" s="49" t="s">
        <v>62</v>
      </c>
      <c r="C9" s="49"/>
      <c r="D9" s="58">
        <v>3916</v>
      </c>
      <c r="E9" s="55">
        <v>4457</v>
      </c>
      <c r="F9" s="58">
        <v>4499</v>
      </c>
      <c r="G9" s="60">
        <f>4489+29</f>
        <v>4518</v>
      </c>
      <c r="H9" s="58">
        <v>4559</v>
      </c>
      <c r="I9" s="59">
        <v>4541</v>
      </c>
      <c r="J9" s="60">
        <v>4544</v>
      </c>
      <c r="K9" s="60">
        <v>4562</v>
      </c>
      <c r="L9" s="60">
        <v>4561</v>
      </c>
      <c r="M9" s="59">
        <v>4566</v>
      </c>
      <c r="N9" s="60">
        <v>4566</v>
      </c>
      <c r="O9" s="52"/>
    </row>
    <row r="10" spans="1:15" ht="7.5" customHeight="1" x14ac:dyDescent="0.3">
      <c r="A10" s="54"/>
      <c r="B10" s="49"/>
      <c r="C10" s="49"/>
      <c r="D10" s="50"/>
      <c r="E10" s="50"/>
      <c r="F10" s="61"/>
      <c r="G10" s="63"/>
      <c r="H10" s="61"/>
      <c r="I10" s="62"/>
      <c r="J10" s="63"/>
      <c r="K10" s="63"/>
      <c r="L10" s="63"/>
      <c r="M10" s="62"/>
      <c r="N10" s="63"/>
      <c r="O10" s="52"/>
    </row>
    <row r="11" spans="1:15" ht="15.6" x14ac:dyDescent="0.3">
      <c r="A11" s="48" t="s">
        <v>89</v>
      </c>
      <c r="B11" s="49"/>
      <c r="C11" s="49"/>
      <c r="D11" s="50"/>
      <c r="E11" s="50"/>
      <c r="F11" s="61"/>
      <c r="G11" s="63"/>
      <c r="H11" s="61"/>
      <c r="I11" s="62"/>
      <c r="J11" s="63"/>
      <c r="K11" s="63"/>
      <c r="L11" s="63"/>
      <c r="M11" s="62"/>
      <c r="N11" s="63"/>
      <c r="O11" s="52"/>
    </row>
    <row r="12" spans="1:15" ht="15.6" x14ac:dyDescent="0.3">
      <c r="A12" s="54"/>
      <c r="B12" s="49" t="s">
        <v>61</v>
      </c>
      <c r="C12" s="49"/>
      <c r="D12" s="50"/>
      <c r="E12" s="50"/>
      <c r="F12" s="61"/>
      <c r="G12" s="63"/>
      <c r="H12" s="61"/>
      <c r="I12" s="62"/>
      <c r="J12" s="63"/>
      <c r="K12" s="63"/>
      <c r="L12" s="63"/>
      <c r="M12" s="62"/>
      <c r="N12" s="63"/>
      <c r="O12" s="52"/>
    </row>
    <row r="13" spans="1:15" ht="15.6" x14ac:dyDescent="0.3">
      <c r="A13" s="54"/>
      <c r="B13" s="49"/>
      <c r="C13" s="49" t="s">
        <v>63</v>
      </c>
      <c r="D13" s="64">
        <v>56</v>
      </c>
      <c r="E13" s="64">
        <v>62</v>
      </c>
      <c r="F13" s="64">
        <v>65</v>
      </c>
      <c r="G13" s="66">
        <f>71+2+1</f>
        <v>74</v>
      </c>
      <c r="H13" s="64">
        <v>78</v>
      </c>
      <c r="I13" s="65">
        <v>78</v>
      </c>
      <c r="J13" s="66">
        <v>80</v>
      </c>
      <c r="K13" s="66">
        <v>81</v>
      </c>
      <c r="L13" s="66">
        <v>81</v>
      </c>
      <c r="M13" s="65">
        <v>81</v>
      </c>
      <c r="N13" s="66">
        <v>84</v>
      </c>
      <c r="O13" s="52"/>
    </row>
    <row r="14" spans="1:15" ht="15.6" x14ac:dyDescent="0.3">
      <c r="A14" s="54"/>
      <c r="B14" s="49"/>
      <c r="C14" s="49" t="s">
        <v>64</v>
      </c>
      <c r="D14" s="64">
        <v>31</v>
      </c>
      <c r="E14" s="64">
        <v>0</v>
      </c>
      <c r="F14" s="64">
        <v>0</v>
      </c>
      <c r="G14" s="66">
        <v>0</v>
      </c>
      <c r="H14" s="64">
        <v>0</v>
      </c>
      <c r="I14" s="65">
        <v>0</v>
      </c>
      <c r="J14" s="66">
        <v>0</v>
      </c>
      <c r="K14" s="66">
        <v>0</v>
      </c>
      <c r="L14" s="66">
        <v>0</v>
      </c>
      <c r="M14" s="65">
        <v>0</v>
      </c>
      <c r="N14" s="66">
        <v>0</v>
      </c>
      <c r="O14" s="52"/>
    </row>
    <row r="15" spans="1:15" ht="15.6" x14ac:dyDescent="0.3">
      <c r="A15" s="54"/>
      <c r="B15" s="49"/>
      <c r="C15" s="49" t="s">
        <v>65</v>
      </c>
      <c r="D15" s="64">
        <v>20</v>
      </c>
      <c r="E15" s="64">
        <v>19</v>
      </c>
      <c r="F15" s="64">
        <v>19</v>
      </c>
      <c r="G15" s="66">
        <f>19+1</f>
        <v>20</v>
      </c>
      <c r="H15" s="64">
        <v>21</v>
      </c>
      <c r="I15" s="65">
        <v>21</v>
      </c>
      <c r="J15" s="66">
        <v>21</v>
      </c>
      <c r="K15" s="66">
        <v>21</v>
      </c>
      <c r="L15" s="66">
        <v>21</v>
      </c>
      <c r="M15" s="65">
        <v>21</v>
      </c>
      <c r="N15" s="66">
        <v>21</v>
      </c>
      <c r="O15" s="52"/>
    </row>
    <row r="16" spans="1:15" ht="15.6" x14ac:dyDescent="0.3">
      <c r="A16" s="54"/>
      <c r="B16" s="49"/>
      <c r="C16" s="49" t="s">
        <v>66</v>
      </c>
      <c r="D16" s="64">
        <v>18</v>
      </c>
      <c r="E16" s="64">
        <v>24</v>
      </c>
      <c r="F16" s="64">
        <v>28</v>
      </c>
      <c r="G16" s="66">
        <v>29</v>
      </c>
      <c r="H16" s="64">
        <v>32</v>
      </c>
      <c r="I16" s="65">
        <v>33</v>
      </c>
      <c r="J16" s="66">
        <v>34</v>
      </c>
      <c r="K16" s="66">
        <v>35</v>
      </c>
      <c r="L16" s="66">
        <v>35</v>
      </c>
      <c r="M16" s="65">
        <v>35</v>
      </c>
      <c r="N16" s="66">
        <v>35</v>
      </c>
      <c r="O16" s="52"/>
    </row>
    <row r="17" spans="1:15" ht="15.6" x14ac:dyDescent="0.3">
      <c r="A17" s="54"/>
      <c r="B17" s="49"/>
      <c r="C17" s="49" t="s">
        <v>67</v>
      </c>
      <c r="D17" s="64">
        <v>13</v>
      </c>
      <c r="E17" s="64">
        <v>13</v>
      </c>
      <c r="F17" s="64">
        <v>16</v>
      </c>
      <c r="G17" s="66">
        <v>16</v>
      </c>
      <c r="H17" s="64">
        <v>17</v>
      </c>
      <c r="I17" s="65">
        <v>17</v>
      </c>
      <c r="J17" s="66">
        <v>18</v>
      </c>
      <c r="K17" s="66">
        <v>18</v>
      </c>
      <c r="L17" s="66">
        <v>18</v>
      </c>
      <c r="M17" s="65">
        <v>18</v>
      </c>
      <c r="N17" s="66">
        <v>19</v>
      </c>
      <c r="O17" s="52"/>
    </row>
    <row r="18" spans="1:15" ht="15.6" x14ac:dyDescent="0.3">
      <c r="A18" s="54"/>
      <c r="B18" s="49"/>
      <c r="C18" s="49" t="s">
        <v>68</v>
      </c>
      <c r="D18" s="64">
        <v>14</v>
      </c>
      <c r="E18" s="64">
        <v>14</v>
      </c>
      <c r="F18" s="64">
        <v>15</v>
      </c>
      <c r="G18" s="66">
        <f t="shared" ref="G18:M18" si="0">15+1</f>
        <v>16</v>
      </c>
      <c r="H18" s="64">
        <f t="shared" si="0"/>
        <v>16</v>
      </c>
      <c r="I18" s="65">
        <f t="shared" si="0"/>
        <v>16</v>
      </c>
      <c r="J18" s="66">
        <f t="shared" si="0"/>
        <v>16</v>
      </c>
      <c r="K18" s="66">
        <f t="shared" si="0"/>
        <v>16</v>
      </c>
      <c r="L18" s="66">
        <f t="shared" si="0"/>
        <v>16</v>
      </c>
      <c r="M18" s="65">
        <f t="shared" si="0"/>
        <v>16</v>
      </c>
      <c r="N18" s="66">
        <v>18</v>
      </c>
      <c r="O18" s="52"/>
    </row>
    <row r="19" spans="1:15" ht="15.6" x14ac:dyDescent="0.3">
      <c r="A19" s="54"/>
      <c r="B19" s="49"/>
      <c r="C19" s="49" t="s">
        <v>69</v>
      </c>
      <c r="D19" s="64">
        <v>10</v>
      </c>
      <c r="E19" s="64">
        <v>10</v>
      </c>
      <c r="F19" s="64">
        <v>10</v>
      </c>
      <c r="G19" s="66">
        <f>11+1</f>
        <v>12</v>
      </c>
      <c r="H19" s="64">
        <v>13</v>
      </c>
      <c r="I19" s="65">
        <v>13</v>
      </c>
      <c r="J19" s="66">
        <v>13</v>
      </c>
      <c r="K19" s="66">
        <v>13</v>
      </c>
      <c r="L19" s="66">
        <v>13</v>
      </c>
      <c r="M19" s="65">
        <v>13</v>
      </c>
      <c r="N19" s="66">
        <v>13</v>
      </c>
      <c r="O19" s="52"/>
    </row>
    <row r="20" spans="1:15" ht="15.6" x14ac:dyDescent="0.3">
      <c r="A20" s="54"/>
      <c r="B20" s="49"/>
      <c r="C20" s="49" t="s">
        <v>70</v>
      </c>
      <c r="D20" s="64">
        <v>5</v>
      </c>
      <c r="E20" s="64">
        <v>6</v>
      </c>
      <c r="F20" s="64">
        <v>6</v>
      </c>
      <c r="G20" s="66">
        <f t="shared" ref="G20" si="1">6+1</f>
        <v>7</v>
      </c>
      <c r="H20" s="64">
        <f t="shared" ref="H20:N20" si="2">6+1</f>
        <v>7</v>
      </c>
      <c r="I20" s="65">
        <f t="shared" si="2"/>
        <v>7</v>
      </c>
      <c r="J20" s="66">
        <f t="shared" si="2"/>
        <v>7</v>
      </c>
      <c r="K20" s="66">
        <f t="shared" si="2"/>
        <v>7</v>
      </c>
      <c r="L20" s="66">
        <f t="shared" si="2"/>
        <v>7</v>
      </c>
      <c r="M20" s="65">
        <f t="shared" si="2"/>
        <v>7</v>
      </c>
      <c r="N20" s="66">
        <f t="shared" si="2"/>
        <v>7</v>
      </c>
      <c r="O20" s="52"/>
    </row>
    <row r="21" spans="1:15" ht="15.6" x14ac:dyDescent="0.3">
      <c r="A21" s="54"/>
      <c r="B21" s="49"/>
      <c r="C21" s="49" t="s">
        <v>71</v>
      </c>
      <c r="D21" s="66">
        <v>0</v>
      </c>
      <c r="E21" s="66">
        <v>0</v>
      </c>
      <c r="F21" s="66">
        <v>1</v>
      </c>
      <c r="G21" s="66">
        <v>1</v>
      </c>
      <c r="H21" s="66">
        <v>1</v>
      </c>
      <c r="I21" s="65">
        <v>1</v>
      </c>
      <c r="J21" s="66">
        <v>1</v>
      </c>
      <c r="K21" s="66">
        <v>1</v>
      </c>
      <c r="L21" s="66">
        <v>1</v>
      </c>
      <c r="M21" s="65">
        <v>1</v>
      </c>
      <c r="N21" s="66">
        <v>1</v>
      </c>
      <c r="O21" s="52"/>
    </row>
    <row r="22" spans="1:15" ht="15.6" x14ac:dyDescent="0.3">
      <c r="A22" s="54"/>
      <c r="B22" s="49"/>
      <c r="C22" s="49" t="s">
        <v>72</v>
      </c>
      <c r="D22" s="66">
        <v>0</v>
      </c>
      <c r="E22" s="66">
        <v>0</v>
      </c>
      <c r="F22" s="66">
        <v>0</v>
      </c>
      <c r="G22" s="66">
        <v>1</v>
      </c>
      <c r="H22" s="66">
        <v>1</v>
      </c>
      <c r="I22" s="65">
        <v>1</v>
      </c>
      <c r="J22" s="66">
        <v>1</v>
      </c>
      <c r="K22" s="66">
        <v>1</v>
      </c>
      <c r="L22" s="66">
        <v>1</v>
      </c>
      <c r="M22" s="65">
        <v>1</v>
      </c>
      <c r="N22" s="66">
        <v>1</v>
      </c>
      <c r="O22" s="52"/>
    </row>
    <row r="23" spans="1:15" ht="15.6" x14ac:dyDescent="0.3">
      <c r="A23" s="54"/>
      <c r="B23" s="49"/>
      <c r="C23" s="49" t="s">
        <v>73</v>
      </c>
      <c r="D23" s="67">
        <v>0</v>
      </c>
      <c r="E23" s="67">
        <v>0</v>
      </c>
      <c r="F23" s="67">
        <v>0</v>
      </c>
      <c r="G23" s="67">
        <v>0</v>
      </c>
      <c r="H23" s="67">
        <v>1</v>
      </c>
      <c r="I23" s="68">
        <v>1</v>
      </c>
      <c r="J23" s="67">
        <v>1</v>
      </c>
      <c r="K23" s="67">
        <v>1</v>
      </c>
      <c r="L23" s="67">
        <v>1</v>
      </c>
      <c r="M23" s="68">
        <v>1</v>
      </c>
      <c r="N23" s="67">
        <v>1</v>
      </c>
      <c r="O23" s="52"/>
    </row>
    <row r="24" spans="1:15" ht="15.6" x14ac:dyDescent="0.3">
      <c r="A24" s="54"/>
      <c r="B24" s="49"/>
      <c r="C24" s="49" t="s">
        <v>61</v>
      </c>
      <c r="D24" s="64">
        <f t="shared" ref="D24" si="3">SUM(D13:D23)</f>
        <v>167</v>
      </c>
      <c r="E24" s="64">
        <f t="shared" ref="E24:F24" si="4">SUM(E13:E23)</f>
        <v>148</v>
      </c>
      <c r="F24" s="64">
        <f t="shared" si="4"/>
        <v>160</v>
      </c>
      <c r="G24" s="66">
        <f t="shared" ref="G24" si="5">SUM(G13:G23)</f>
        <v>176</v>
      </c>
      <c r="H24" s="64">
        <f t="shared" ref="H24" si="6">SUM(H13:H23)</f>
        <v>187</v>
      </c>
      <c r="I24" s="65">
        <f t="shared" ref="I24:N24" si="7">SUM(I13:I23)</f>
        <v>188</v>
      </c>
      <c r="J24" s="66">
        <f t="shared" ref="J24:M24" si="8">SUM(J13:J23)</f>
        <v>192</v>
      </c>
      <c r="K24" s="66">
        <f t="shared" si="8"/>
        <v>194</v>
      </c>
      <c r="L24" s="66">
        <f t="shared" si="8"/>
        <v>194</v>
      </c>
      <c r="M24" s="65">
        <f t="shared" si="8"/>
        <v>194</v>
      </c>
      <c r="N24" s="66">
        <f t="shared" si="7"/>
        <v>200</v>
      </c>
      <c r="O24" s="52"/>
    </row>
    <row r="25" spans="1:15" ht="7.5" customHeight="1" x14ac:dyDescent="0.3">
      <c r="A25" s="54"/>
      <c r="B25" s="49"/>
      <c r="C25" s="49"/>
      <c r="D25" s="64"/>
      <c r="E25" s="64"/>
      <c r="F25" s="64"/>
      <c r="G25" s="66"/>
      <c r="H25" s="64"/>
      <c r="I25" s="65"/>
      <c r="J25" s="66"/>
      <c r="K25" s="66"/>
      <c r="L25" s="66"/>
      <c r="M25" s="65"/>
      <c r="N25" s="66"/>
      <c r="O25" s="52"/>
    </row>
    <row r="26" spans="1:15" ht="15.6" x14ac:dyDescent="0.3">
      <c r="A26" s="54"/>
      <c r="B26" s="49" t="s">
        <v>62</v>
      </c>
      <c r="C26" s="49"/>
      <c r="D26" s="64"/>
      <c r="E26" s="64"/>
      <c r="F26" s="64"/>
      <c r="G26" s="66"/>
      <c r="H26" s="64"/>
      <c r="I26" s="65"/>
      <c r="J26" s="66"/>
      <c r="K26" s="66"/>
      <c r="L26" s="66"/>
      <c r="M26" s="65"/>
      <c r="N26" s="66"/>
      <c r="O26" s="52"/>
    </row>
    <row r="27" spans="1:15" ht="15.6" x14ac:dyDescent="0.3">
      <c r="A27" s="54"/>
      <c r="B27" s="49"/>
      <c r="C27" s="49" t="s">
        <v>63</v>
      </c>
      <c r="D27" s="64">
        <v>454</v>
      </c>
      <c r="E27" s="64">
        <v>497</v>
      </c>
      <c r="F27" s="64">
        <v>516</v>
      </c>
      <c r="G27" s="66">
        <f>548+7+4+3+6</f>
        <v>568</v>
      </c>
      <c r="H27" s="64">
        <v>587</v>
      </c>
      <c r="I27" s="65">
        <v>587</v>
      </c>
      <c r="J27" s="66">
        <v>601</v>
      </c>
      <c r="K27" s="66">
        <v>608</v>
      </c>
      <c r="L27" s="66">
        <v>608</v>
      </c>
      <c r="M27" s="65">
        <v>608</v>
      </c>
      <c r="N27" s="66">
        <v>627</v>
      </c>
      <c r="O27" s="52"/>
    </row>
    <row r="28" spans="1:15" ht="15.6" x14ac:dyDescent="0.3">
      <c r="A28" s="54"/>
      <c r="B28" s="49"/>
      <c r="C28" s="49" t="s">
        <v>64</v>
      </c>
      <c r="D28" s="64">
        <v>290</v>
      </c>
      <c r="E28" s="64">
        <v>0</v>
      </c>
      <c r="F28" s="64">
        <v>0</v>
      </c>
      <c r="G28" s="66">
        <v>0</v>
      </c>
      <c r="H28" s="64">
        <v>0</v>
      </c>
      <c r="I28" s="65">
        <v>0</v>
      </c>
      <c r="J28" s="66">
        <v>0</v>
      </c>
      <c r="K28" s="66">
        <v>0</v>
      </c>
      <c r="L28" s="66">
        <v>0</v>
      </c>
      <c r="M28" s="65">
        <v>0</v>
      </c>
      <c r="N28" s="66">
        <v>0</v>
      </c>
      <c r="O28" s="52"/>
    </row>
    <row r="29" spans="1:15" ht="15.6" x14ac:dyDescent="0.3">
      <c r="A29" s="54"/>
      <c r="B29" s="49"/>
      <c r="C29" s="49" t="s">
        <v>65</v>
      </c>
      <c r="D29" s="64">
        <v>176</v>
      </c>
      <c r="E29" s="64">
        <v>168</v>
      </c>
      <c r="F29" s="64">
        <v>168</v>
      </c>
      <c r="G29" s="66">
        <f>170+8+1</f>
        <v>179</v>
      </c>
      <c r="H29" s="64">
        <f t="shared" ref="H29:N29" si="9">170+8+1+5</f>
        <v>184</v>
      </c>
      <c r="I29" s="65">
        <f t="shared" si="9"/>
        <v>184</v>
      </c>
      <c r="J29" s="66">
        <f t="shared" si="9"/>
        <v>184</v>
      </c>
      <c r="K29" s="66">
        <f t="shared" si="9"/>
        <v>184</v>
      </c>
      <c r="L29" s="66">
        <f t="shared" si="9"/>
        <v>184</v>
      </c>
      <c r="M29" s="65">
        <f t="shared" si="9"/>
        <v>184</v>
      </c>
      <c r="N29" s="66">
        <f t="shared" si="9"/>
        <v>184</v>
      </c>
      <c r="O29" s="52"/>
    </row>
    <row r="30" spans="1:15" ht="15.6" x14ac:dyDescent="0.3">
      <c r="A30" s="54"/>
      <c r="B30" s="49"/>
      <c r="C30" s="49" t="s">
        <v>66</v>
      </c>
      <c r="D30" s="64">
        <v>99</v>
      </c>
      <c r="E30" s="64">
        <v>129</v>
      </c>
      <c r="F30" s="64">
        <v>144</v>
      </c>
      <c r="G30" s="66">
        <v>151</v>
      </c>
      <c r="H30" s="64">
        <v>170</v>
      </c>
      <c r="I30" s="65">
        <v>179</v>
      </c>
      <c r="J30" s="66">
        <v>187</v>
      </c>
      <c r="K30" s="66">
        <v>193</v>
      </c>
      <c r="L30" s="66">
        <v>193</v>
      </c>
      <c r="M30" s="65">
        <v>193</v>
      </c>
      <c r="N30" s="66">
        <v>193</v>
      </c>
      <c r="O30" s="52"/>
    </row>
    <row r="31" spans="1:15" ht="15.6" x14ac:dyDescent="0.3">
      <c r="A31" s="54"/>
      <c r="B31" s="49"/>
      <c r="C31" s="49" t="s">
        <v>67</v>
      </c>
      <c r="D31" s="64">
        <v>101</v>
      </c>
      <c r="E31" s="64">
        <v>102</v>
      </c>
      <c r="F31" s="64">
        <v>113</v>
      </c>
      <c r="G31" s="66">
        <v>114</v>
      </c>
      <c r="H31" s="64">
        <v>118</v>
      </c>
      <c r="I31" s="65">
        <v>118</v>
      </c>
      <c r="J31" s="66">
        <v>125</v>
      </c>
      <c r="K31" s="66">
        <v>125</v>
      </c>
      <c r="L31" s="66">
        <v>126</v>
      </c>
      <c r="M31" s="65">
        <v>126</v>
      </c>
      <c r="N31" s="66">
        <v>133</v>
      </c>
      <c r="O31" s="52"/>
    </row>
    <row r="32" spans="1:15" ht="15.6" x14ac:dyDescent="0.3">
      <c r="A32" s="54"/>
      <c r="B32" s="49"/>
      <c r="C32" s="49" t="s">
        <v>68</v>
      </c>
      <c r="D32" s="64">
        <v>96</v>
      </c>
      <c r="E32" s="64">
        <v>98</v>
      </c>
      <c r="F32" s="64">
        <v>110</v>
      </c>
      <c r="G32" s="66">
        <v>118</v>
      </c>
      <c r="H32" s="64">
        <v>118</v>
      </c>
      <c r="I32" s="65">
        <v>118</v>
      </c>
      <c r="J32" s="66">
        <v>118</v>
      </c>
      <c r="K32" s="66">
        <v>118</v>
      </c>
      <c r="L32" s="66">
        <v>120</v>
      </c>
      <c r="M32" s="65">
        <v>120</v>
      </c>
      <c r="N32" s="66">
        <v>128</v>
      </c>
      <c r="O32" s="52"/>
    </row>
    <row r="33" spans="1:15" ht="15.6" x14ac:dyDescent="0.3">
      <c r="A33" s="54"/>
      <c r="B33" s="49"/>
      <c r="C33" s="49" t="s">
        <v>69</v>
      </c>
      <c r="D33" s="64">
        <v>76</v>
      </c>
      <c r="E33" s="64">
        <v>76</v>
      </c>
      <c r="F33" s="64">
        <v>77</v>
      </c>
      <c r="G33" s="66">
        <v>84</v>
      </c>
      <c r="H33" s="64">
        <v>93</v>
      </c>
      <c r="I33" s="65">
        <v>93</v>
      </c>
      <c r="J33" s="66">
        <v>93</v>
      </c>
      <c r="K33" s="66">
        <v>93</v>
      </c>
      <c r="L33" s="66">
        <v>93</v>
      </c>
      <c r="M33" s="65">
        <v>93</v>
      </c>
      <c r="N33" s="66">
        <v>93</v>
      </c>
      <c r="O33" s="52"/>
    </row>
    <row r="34" spans="1:15" ht="15.6" x14ac:dyDescent="0.3">
      <c r="A34" s="54"/>
      <c r="B34" s="49"/>
      <c r="C34" s="49" t="s">
        <v>70</v>
      </c>
      <c r="D34" s="64">
        <v>32</v>
      </c>
      <c r="E34" s="64">
        <v>36</v>
      </c>
      <c r="F34" s="64">
        <v>36</v>
      </c>
      <c r="G34" s="66">
        <f t="shared" ref="G34" si="10">39+6</f>
        <v>45</v>
      </c>
      <c r="H34" s="64">
        <f t="shared" ref="H34:N34" si="11">39+6</f>
        <v>45</v>
      </c>
      <c r="I34" s="65">
        <f t="shared" si="11"/>
        <v>45</v>
      </c>
      <c r="J34" s="66">
        <f t="shared" si="11"/>
        <v>45</v>
      </c>
      <c r="K34" s="66">
        <f t="shared" si="11"/>
        <v>45</v>
      </c>
      <c r="L34" s="66">
        <f t="shared" si="11"/>
        <v>45</v>
      </c>
      <c r="M34" s="65">
        <f t="shared" si="11"/>
        <v>45</v>
      </c>
      <c r="N34" s="66">
        <f t="shared" si="11"/>
        <v>45</v>
      </c>
      <c r="O34" s="52"/>
    </row>
    <row r="35" spans="1:15" s="44" customFormat="1" ht="15.6" x14ac:dyDescent="0.3">
      <c r="A35" s="54"/>
      <c r="B35" s="54"/>
      <c r="C35" s="54" t="s">
        <v>71</v>
      </c>
      <c r="D35" s="66">
        <v>0</v>
      </c>
      <c r="E35" s="66">
        <v>0</v>
      </c>
      <c r="F35" s="66">
        <v>13</v>
      </c>
      <c r="G35" s="66">
        <v>13</v>
      </c>
      <c r="H35" s="66">
        <v>13</v>
      </c>
      <c r="I35" s="65">
        <v>13</v>
      </c>
      <c r="J35" s="66">
        <v>13</v>
      </c>
      <c r="K35" s="66">
        <v>13</v>
      </c>
      <c r="L35" s="66">
        <v>13</v>
      </c>
      <c r="M35" s="65">
        <v>13</v>
      </c>
      <c r="N35" s="66">
        <v>13</v>
      </c>
      <c r="O35" s="53"/>
    </row>
    <row r="36" spans="1:15" s="44" customFormat="1" ht="15.6" x14ac:dyDescent="0.3">
      <c r="A36" s="54"/>
      <c r="B36" s="54"/>
      <c r="C36" s="54" t="s">
        <v>72</v>
      </c>
      <c r="D36" s="66">
        <v>0</v>
      </c>
      <c r="E36" s="66">
        <v>0</v>
      </c>
      <c r="F36" s="66">
        <v>0</v>
      </c>
      <c r="G36" s="66">
        <v>6</v>
      </c>
      <c r="H36" s="66">
        <v>6</v>
      </c>
      <c r="I36" s="65">
        <v>6</v>
      </c>
      <c r="J36" s="66">
        <v>6</v>
      </c>
      <c r="K36" s="66">
        <v>6</v>
      </c>
      <c r="L36" s="66">
        <v>6</v>
      </c>
      <c r="M36" s="65">
        <v>6</v>
      </c>
      <c r="N36" s="66">
        <v>6</v>
      </c>
      <c r="O36" s="53"/>
    </row>
    <row r="37" spans="1:15" ht="15.6" x14ac:dyDescent="0.3">
      <c r="A37" s="54"/>
      <c r="B37" s="49"/>
      <c r="C37" s="49" t="s">
        <v>73</v>
      </c>
      <c r="D37" s="67">
        <v>0</v>
      </c>
      <c r="E37" s="67">
        <v>0</v>
      </c>
      <c r="F37" s="67">
        <v>0</v>
      </c>
      <c r="G37" s="67">
        <v>0</v>
      </c>
      <c r="H37" s="67">
        <v>10</v>
      </c>
      <c r="I37" s="68">
        <v>10</v>
      </c>
      <c r="J37" s="67">
        <v>10</v>
      </c>
      <c r="K37" s="67">
        <v>10</v>
      </c>
      <c r="L37" s="67">
        <v>10</v>
      </c>
      <c r="M37" s="68">
        <v>10</v>
      </c>
      <c r="N37" s="67">
        <v>10</v>
      </c>
      <c r="O37" s="52"/>
    </row>
    <row r="38" spans="1:15" ht="15.6" x14ac:dyDescent="0.3">
      <c r="A38" s="54"/>
      <c r="B38" s="49"/>
      <c r="C38" s="49" t="s">
        <v>62</v>
      </c>
      <c r="D38" s="64">
        <f>SUM(D27:D37)</f>
        <v>1324</v>
      </c>
      <c r="E38" s="64">
        <f>SUM(E27:E37)</f>
        <v>1106</v>
      </c>
      <c r="F38" s="64">
        <f>SUM(F27:F37)</f>
        <v>1177</v>
      </c>
      <c r="G38" s="66">
        <f t="shared" ref="G38:H38" si="12">SUM(G27:G37)</f>
        <v>1278</v>
      </c>
      <c r="H38" s="64">
        <f t="shared" si="12"/>
        <v>1344</v>
      </c>
      <c r="I38" s="65">
        <f t="shared" ref="I38:N38" si="13">SUM(I27:I37)</f>
        <v>1353</v>
      </c>
      <c r="J38" s="66">
        <f t="shared" ref="J38:M38" si="14">SUM(J27:J37)</f>
        <v>1382</v>
      </c>
      <c r="K38" s="66">
        <f t="shared" si="14"/>
        <v>1395</v>
      </c>
      <c r="L38" s="66">
        <f t="shared" si="14"/>
        <v>1398</v>
      </c>
      <c r="M38" s="65">
        <f t="shared" si="14"/>
        <v>1398</v>
      </c>
      <c r="N38" s="66">
        <f t="shared" si="13"/>
        <v>1432</v>
      </c>
      <c r="O38" s="52"/>
    </row>
    <row r="39" spans="1:15" ht="7.5" customHeight="1" x14ac:dyDescent="0.3">
      <c r="A39" s="54"/>
      <c r="B39" s="49"/>
      <c r="C39" s="49"/>
      <c r="D39" s="64"/>
      <c r="E39" s="64"/>
      <c r="F39" s="64"/>
      <c r="G39" s="66"/>
      <c r="H39" s="64"/>
      <c r="I39" s="65"/>
      <c r="J39" s="66"/>
      <c r="K39" s="66"/>
      <c r="L39" s="66"/>
      <c r="M39" s="65"/>
      <c r="N39" s="66"/>
      <c r="O39" s="52"/>
    </row>
    <row r="40" spans="1:15" ht="15.6" x14ac:dyDescent="0.3">
      <c r="A40" s="48" t="s">
        <v>87</v>
      </c>
      <c r="B40" s="49"/>
      <c r="C40" s="49"/>
      <c r="D40" s="64"/>
      <c r="E40" s="64"/>
      <c r="F40" s="64"/>
      <c r="G40" s="66"/>
      <c r="H40" s="64"/>
      <c r="I40" s="65"/>
      <c r="J40" s="66"/>
      <c r="K40" s="66"/>
      <c r="L40" s="66"/>
      <c r="M40" s="65"/>
      <c r="N40" s="66"/>
      <c r="O40" s="52"/>
    </row>
    <row r="41" spans="1:15" ht="15.6" x14ac:dyDescent="0.3">
      <c r="A41" s="54"/>
      <c r="B41" s="49" t="s">
        <v>61</v>
      </c>
      <c r="C41" s="49"/>
      <c r="D41" s="58">
        <f t="shared" ref="D41" si="15">+D24+D8</f>
        <v>465</v>
      </c>
      <c r="E41" s="58">
        <f t="shared" ref="E41:N41" si="16">+E24+E8</f>
        <v>482</v>
      </c>
      <c r="F41" s="58">
        <f t="shared" si="16"/>
        <v>495</v>
      </c>
      <c r="G41" s="60">
        <f t="shared" ref="G41:M41" si="17">+G24+G8</f>
        <v>513</v>
      </c>
      <c r="H41" s="58">
        <f t="shared" si="17"/>
        <v>526</v>
      </c>
      <c r="I41" s="59">
        <f t="shared" si="17"/>
        <v>525</v>
      </c>
      <c r="J41" s="60">
        <f t="shared" si="17"/>
        <v>529</v>
      </c>
      <c r="K41" s="60">
        <f t="shared" si="17"/>
        <v>533</v>
      </c>
      <c r="L41" s="60">
        <f t="shared" si="17"/>
        <v>533</v>
      </c>
      <c r="M41" s="59">
        <f t="shared" si="17"/>
        <v>533</v>
      </c>
      <c r="N41" s="60">
        <f t="shared" si="16"/>
        <v>539</v>
      </c>
      <c r="O41" s="52"/>
    </row>
    <row r="42" spans="1:15" ht="15.6" x14ac:dyDescent="0.3">
      <c r="A42" s="54"/>
      <c r="B42" s="49" t="s">
        <v>62</v>
      </c>
      <c r="C42" s="49"/>
      <c r="D42" s="58">
        <f t="shared" ref="D42" si="18">+D38+D9</f>
        <v>5240</v>
      </c>
      <c r="E42" s="58">
        <f t="shared" ref="E42:N42" si="19">+E38+E9</f>
        <v>5563</v>
      </c>
      <c r="F42" s="58">
        <f t="shared" si="19"/>
        <v>5676</v>
      </c>
      <c r="G42" s="60">
        <f t="shared" ref="G42:M42" si="20">+G38+G9</f>
        <v>5796</v>
      </c>
      <c r="H42" s="58">
        <f t="shared" si="20"/>
        <v>5903</v>
      </c>
      <c r="I42" s="59">
        <f t="shared" si="20"/>
        <v>5894</v>
      </c>
      <c r="J42" s="60">
        <f t="shared" si="20"/>
        <v>5926</v>
      </c>
      <c r="K42" s="60">
        <f t="shared" si="20"/>
        <v>5957</v>
      </c>
      <c r="L42" s="60">
        <f t="shared" si="20"/>
        <v>5959</v>
      </c>
      <c r="M42" s="59">
        <f t="shared" si="20"/>
        <v>5964</v>
      </c>
      <c r="N42" s="60">
        <f t="shared" si="19"/>
        <v>5998</v>
      </c>
      <c r="O42" s="52"/>
    </row>
    <row r="43" spans="1:15" ht="7.5" customHeight="1" x14ac:dyDescent="0.3">
      <c r="A43" s="54"/>
      <c r="B43" s="49"/>
      <c r="C43" s="49"/>
      <c r="D43" s="50"/>
      <c r="E43" s="50"/>
      <c r="F43" s="50"/>
      <c r="G43" s="50"/>
      <c r="H43" s="52"/>
      <c r="I43" s="52"/>
      <c r="J43" s="52"/>
      <c r="K43" s="52"/>
      <c r="L43" s="52"/>
      <c r="M43" s="52"/>
      <c r="N43" s="53"/>
      <c r="O43" s="52"/>
    </row>
    <row r="44" spans="1:15" x14ac:dyDescent="0.3">
      <c r="A44" s="47"/>
      <c r="B44" s="46"/>
      <c r="C44" s="46"/>
      <c r="D44" s="46"/>
      <c r="E44" s="46"/>
      <c r="F44" s="46"/>
      <c r="G44" s="46"/>
    </row>
    <row r="45" spans="1:15" x14ac:dyDescent="0.3">
      <c r="A45" s="47"/>
      <c r="B45" s="46"/>
      <c r="C45" s="46"/>
    </row>
    <row r="46" spans="1:15" x14ac:dyDescent="0.3">
      <c r="A46" s="46"/>
      <c r="B46" s="46"/>
      <c r="C46" s="46"/>
    </row>
  </sheetData>
  <sheetProtection algorithmName="SHA-512" hashValue="eFIbrW2AwbdfUhveR/J+q+80G7ZvRyB1USnng7FOsQsSTb94mPP3V2WYHuB54SLsK4tLse5Hj39Nw/FbwPUmRQ==" saltValue="+7kq54sGvyAbAxlHigRj9Q==" spinCount="100000" sheet="1" objects="1" scenarios="1"/>
  <mergeCells count="1">
    <mergeCell ref="D4:N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zoomScale="85" zoomScaleNormal="85" workbookViewId="0">
      <selection activeCell="M12" sqref="A1:XFD1048576"/>
    </sheetView>
  </sheetViews>
  <sheetFormatPr defaultRowHeight="14.4" x14ac:dyDescent="0.3"/>
  <cols>
    <col min="1" max="1" width="32.109375" bestFit="1" customWidth="1"/>
    <col min="2" max="2" width="3.33203125" style="36" customWidth="1"/>
  </cols>
  <sheetData>
    <row r="1" spans="1:12" x14ac:dyDescent="0.3">
      <c r="A1" s="3" t="s">
        <v>21</v>
      </c>
    </row>
    <row r="2" spans="1:12" x14ac:dyDescent="0.3">
      <c r="A2" s="3" t="s">
        <v>49</v>
      </c>
    </row>
    <row r="4" spans="1:12" x14ac:dyDescent="0.3">
      <c r="A4" s="125" t="s">
        <v>77</v>
      </c>
      <c r="B4" s="125"/>
      <c r="C4" s="125"/>
      <c r="D4" s="125"/>
      <c r="E4" s="125"/>
      <c r="F4" s="125"/>
      <c r="G4" s="125"/>
      <c r="H4" s="125"/>
      <c r="I4" s="125"/>
      <c r="J4" s="125"/>
      <c r="K4" s="125"/>
      <c r="L4" s="125"/>
    </row>
    <row r="5" spans="1:12" x14ac:dyDescent="0.3">
      <c r="A5" s="125"/>
      <c r="B5" s="125"/>
      <c r="C5" s="125"/>
      <c r="D5" s="125"/>
      <c r="E5" s="125"/>
      <c r="F5" s="125"/>
      <c r="G5" s="125"/>
      <c r="H5" s="125"/>
      <c r="I5" s="125"/>
      <c r="J5" s="125"/>
      <c r="K5" s="125"/>
      <c r="L5" s="125"/>
    </row>
    <row r="7" spans="1:12" x14ac:dyDescent="0.3">
      <c r="A7" s="39" t="s">
        <v>50</v>
      </c>
      <c r="C7" s="122" t="s">
        <v>51</v>
      </c>
      <c r="D7" s="123"/>
      <c r="E7" s="123"/>
      <c r="F7" s="123"/>
      <c r="G7" s="123"/>
      <c r="H7" s="123"/>
      <c r="I7" s="123"/>
      <c r="J7" s="123"/>
      <c r="K7" s="123"/>
      <c r="L7" s="124"/>
    </row>
    <row r="9" spans="1:12" x14ac:dyDescent="0.3">
      <c r="A9" t="s">
        <v>57</v>
      </c>
      <c r="C9" s="121" t="s">
        <v>78</v>
      </c>
      <c r="D9" s="121"/>
      <c r="E9" s="121"/>
      <c r="F9" s="121"/>
      <c r="G9" s="121"/>
      <c r="H9" s="121"/>
      <c r="I9" s="121"/>
      <c r="J9" s="121"/>
      <c r="K9" s="121"/>
      <c r="L9" s="121"/>
    </row>
    <row r="10" spans="1:12" x14ac:dyDescent="0.3">
      <c r="C10" s="121"/>
      <c r="D10" s="121"/>
      <c r="E10" s="121"/>
      <c r="F10" s="121"/>
      <c r="G10" s="121"/>
      <c r="H10" s="121"/>
      <c r="I10" s="121"/>
      <c r="J10" s="121"/>
      <c r="K10" s="121"/>
      <c r="L10" s="121"/>
    </row>
    <row r="11" spans="1:12" x14ac:dyDescent="0.3">
      <c r="C11" s="41"/>
      <c r="D11" s="41"/>
      <c r="E11" s="41"/>
      <c r="F11" s="41"/>
      <c r="G11" s="41"/>
      <c r="H11" s="41"/>
      <c r="I11" s="41"/>
      <c r="J11" s="41"/>
      <c r="K11" s="41"/>
      <c r="L11" s="41"/>
    </row>
    <row r="12" spans="1:12" x14ac:dyDescent="0.3">
      <c r="A12" t="s">
        <v>84</v>
      </c>
      <c r="C12" s="121" t="s">
        <v>85</v>
      </c>
      <c r="D12" s="121"/>
      <c r="E12" s="121"/>
      <c r="F12" s="121"/>
      <c r="G12" s="121"/>
      <c r="H12" s="121"/>
      <c r="I12" s="121"/>
      <c r="J12" s="121"/>
      <c r="K12" s="121"/>
      <c r="L12" s="121"/>
    </row>
    <row r="13" spans="1:12" x14ac:dyDescent="0.3">
      <c r="C13" s="121"/>
      <c r="D13" s="121"/>
      <c r="E13" s="121"/>
      <c r="F13" s="121"/>
      <c r="G13" s="121"/>
      <c r="H13" s="121"/>
      <c r="I13" s="121"/>
      <c r="J13" s="121"/>
      <c r="K13" s="121"/>
      <c r="L13" s="121"/>
    </row>
    <row r="14" spans="1:12" x14ac:dyDescent="0.3">
      <c r="C14" s="121"/>
      <c r="D14" s="121"/>
      <c r="E14" s="121"/>
      <c r="F14" s="121"/>
      <c r="G14" s="121"/>
      <c r="H14" s="121"/>
      <c r="I14" s="121"/>
      <c r="J14" s="121"/>
      <c r="K14" s="121"/>
      <c r="L14" s="121"/>
    </row>
    <row r="15" spans="1:12" x14ac:dyDescent="0.3">
      <c r="C15" s="121"/>
      <c r="D15" s="121"/>
      <c r="E15" s="121"/>
      <c r="F15" s="121"/>
      <c r="G15" s="121"/>
      <c r="H15" s="121"/>
      <c r="I15" s="121"/>
      <c r="J15" s="121"/>
      <c r="K15" s="121"/>
      <c r="L15" s="121"/>
    </row>
    <row r="16" spans="1:12" x14ac:dyDescent="0.3">
      <c r="C16" s="41"/>
      <c r="D16" s="41"/>
      <c r="E16" s="41"/>
      <c r="F16" s="41"/>
      <c r="G16" s="41"/>
      <c r="H16" s="41"/>
      <c r="I16" s="41"/>
      <c r="J16" s="41"/>
      <c r="K16" s="41"/>
      <c r="L16" s="41"/>
    </row>
    <row r="17" spans="1:12" x14ac:dyDescent="0.3">
      <c r="A17" t="s">
        <v>86</v>
      </c>
      <c r="C17" s="121" t="s">
        <v>92</v>
      </c>
      <c r="D17" s="121"/>
      <c r="E17" s="121"/>
      <c r="F17" s="121"/>
      <c r="G17" s="121"/>
      <c r="H17" s="121"/>
      <c r="I17" s="121"/>
      <c r="J17" s="121"/>
      <c r="K17" s="121"/>
      <c r="L17" s="121"/>
    </row>
    <row r="18" spans="1:12" x14ac:dyDescent="0.3">
      <c r="C18" s="121"/>
      <c r="D18" s="121"/>
      <c r="E18" s="121"/>
      <c r="F18" s="121"/>
      <c r="G18" s="121"/>
      <c r="H18" s="121"/>
      <c r="I18" s="121"/>
      <c r="J18" s="121"/>
      <c r="K18" s="121"/>
      <c r="L18" s="121"/>
    </row>
    <row r="19" spans="1:12" x14ac:dyDescent="0.3">
      <c r="C19" s="42"/>
      <c r="D19" s="42"/>
      <c r="E19" s="42"/>
      <c r="F19" s="42"/>
      <c r="G19" s="42"/>
      <c r="H19" s="42"/>
      <c r="I19" s="42"/>
      <c r="J19" s="42"/>
      <c r="K19" s="42"/>
      <c r="L19" s="42"/>
    </row>
    <row r="20" spans="1:12" x14ac:dyDescent="0.3">
      <c r="A20" t="s">
        <v>52</v>
      </c>
      <c r="C20" s="121" t="s">
        <v>75</v>
      </c>
      <c r="D20" s="121"/>
      <c r="E20" s="121"/>
      <c r="F20" s="121"/>
      <c r="G20" s="121"/>
      <c r="H20" s="121"/>
      <c r="I20" s="121"/>
      <c r="J20" s="121"/>
      <c r="K20" s="121"/>
      <c r="L20" s="121"/>
    </row>
    <row r="21" spans="1:12" x14ac:dyDescent="0.3">
      <c r="C21" s="121"/>
      <c r="D21" s="121"/>
      <c r="E21" s="121"/>
      <c r="F21" s="121"/>
      <c r="G21" s="121"/>
      <c r="H21" s="121"/>
      <c r="I21" s="121"/>
      <c r="J21" s="121"/>
      <c r="K21" s="121"/>
      <c r="L21" s="121"/>
    </row>
    <row r="22" spans="1:12" x14ac:dyDescent="0.3">
      <c r="C22" s="121"/>
      <c r="D22" s="121"/>
      <c r="E22" s="121"/>
      <c r="F22" s="121"/>
      <c r="G22" s="121"/>
      <c r="H22" s="121"/>
      <c r="I22" s="121"/>
      <c r="J22" s="121"/>
      <c r="K22" s="121"/>
      <c r="L22" s="121"/>
    </row>
    <row r="23" spans="1:12" x14ac:dyDescent="0.3">
      <c r="C23" s="41"/>
      <c r="D23" s="41"/>
      <c r="E23" s="41"/>
      <c r="F23" s="41"/>
      <c r="G23" s="41"/>
      <c r="H23" s="41"/>
      <c r="I23" s="41"/>
      <c r="J23" s="41"/>
      <c r="K23" s="41"/>
      <c r="L23" s="41"/>
    </row>
    <row r="24" spans="1:12" x14ac:dyDescent="0.3">
      <c r="A24" t="s">
        <v>53</v>
      </c>
      <c r="C24" s="121" t="s">
        <v>79</v>
      </c>
      <c r="D24" s="121"/>
      <c r="E24" s="121"/>
      <c r="F24" s="121"/>
      <c r="G24" s="121"/>
      <c r="H24" s="121"/>
      <c r="I24" s="121"/>
      <c r="J24" s="121"/>
      <c r="K24" s="121"/>
      <c r="L24" s="121"/>
    </row>
    <row r="25" spans="1:12" x14ac:dyDescent="0.3">
      <c r="C25" s="121"/>
      <c r="D25" s="121"/>
      <c r="E25" s="121"/>
      <c r="F25" s="121"/>
      <c r="G25" s="121"/>
      <c r="H25" s="121"/>
      <c r="I25" s="121"/>
      <c r="J25" s="121"/>
      <c r="K25" s="121"/>
      <c r="L25" s="121"/>
    </row>
    <row r="26" spans="1:12" x14ac:dyDescent="0.3">
      <c r="C26" s="41"/>
      <c r="D26" s="41"/>
      <c r="E26" s="41"/>
      <c r="F26" s="41"/>
      <c r="G26" s="41"/>
      <c r="H26" s="41"/>
      <c r="I26" s="41"/>
      <c r="J26" s="41"/>
      <c r="K26" s="41"/>
      <c r="L26" s="41"/>
    </row>
    <row r="27" spans="1:12" x14ac:dyDescent="0.3">
      <c r="A27" s="35" t="s">
        <v>54</v>
      </c>
      <c r="C27" s="121" t="s">
        <v>80</v>
      </c>
      <c r="D27" s="121"/>
      <c r="E27" s="121"/>
      <c r="F27" s="121"/>
      <c r="G27" s="121"/>
      <c r="H27" s="121"/>
      <c r="I27" s="121"/>
      <c r="J27" s="121"/>
      <c r="K27" s="121"/>
      <c r="L27" s="121"/>
    </row>
    <row r="28" spans="1:12" x14ac:dyDescent="0.3">
      <c r="A28" s="35"/>
      <c r="C28" s="121"/>
      <c r="D28" s="121"/>
      <c r="E28" s="121"/>
      <c r="F28" s="121"/>
      <c r="G28" s="121"/>
      <c r="H28" s="121"/>
      <c r="I28" s="121"/>
      <c r="J28" s="121"/>
      <c r="K28" s="121"/>
      <c r="L28" s="121"/>
    </row>
    <row r="29" spans="1:12" x14ac:dyDescent="0.3">
      <c r="A29" s="35"/>
      <c r="C29" s="121"/>
      <c r="D29" s="121"/>
      <c r="E29" s="121"/>
      <c r="F29" s="121"/>
      <c r="G29" s="121"/>
      <c r="H29" s="121"/>
      <c r="I29" s="121"/>
      <c r="J29" s="121"/>
      <c r="K29" s="121"/>
      <c r="L29" s="121"/>
    </row>
    <row r="30" spans="1:12" x14ac:dyDescent="0.3">
      <c r="C30" s="121"/>
      <c r="D30" s="121"/>
      <c r="E30" s="121"/>
      <c r="F30" s="121"/>
      <c r="G30" s="121"/>
      <c r="H30" s="121"/>
      <c r="I30" s="121"/>
      <c r="J30" s="121"/>
      <c r="K30" s="121"/>
      <c r="L30" s="121"/>
    </row>
    <row r="31" spans="1:12" x14ac:dyDescent="0.3">
      <c r="C31" s="41"/>
      <c r="D31" s="41"/>
      <c r="E31" s="41"/>
      <c r="F31" s="41"/>
      <c r="G31" s="41"/>
      <c r="H31" s="41"/>
      <c r="I31" s="41"/>
      <c r="J31" s="41"/>
      <c r="K31" s="41"/>
      <c r="L31" s="41"/>
    </row>
    <row r="32" spans="1:12" x14ac:dyDescent="0.3">
      <c r="A32" t="s">
        <v>60</v>
      </c>
      <c r="C32" s="121" t="s">
        <v>81</v>
      </c>
      <c r="D32" s="121"/>
      <c r="E32" s="121"/>
      <c r="F32" s="121"/>
      <c r="G32" s="121"/>
      <c r="H32" s="121"/>
      <c r="I32" s="121"/>
      <c r="J32" s="121"/>
      <c r="K32" s="121"/>
      <c r="L32" s="121"/>
    </row>
    <row r="33" spans="1:12" x14ac:dyDescent="0.3">
      <c r="C33" s="121"/>
      <c r="D33" s="121"/>
      <c r="E33" s="121"/>
      <c r="F33" s="121"/>
      <c r="G33" s="121"/>
      <c r="H33" s="121"/>
      <c r="I33" s="121"/>
      <c r="J33" s="121"/>
      <c r="K33" s="121"/>
      <c r="L33" s="121"/>
    </row>
    <row r="35" spans="1:12" x14ac:dyDescent="0.3">
      <c r="A35" t="s">
        <v>55</v>
      </c>
      <c r="C35" s="121" t="s">
        <v>82</v>
      </c>
      <c r="D35" s="121"/>
      <c r="E35" s="121"/>
      <c r="F35" s="121"/>
      <c r="G35" s="121"/>
      <c r="H35" s="121"/>
      <c r="I35" s="121"/>
      <c r="J35" s="121"/>
      <c r="K35" s="121"/>
      <c r="L35" s="121"/>
    </row>
    <row r="36" spans="1:12" x14ac:dyDescent="0.3">
      <c r="C36" s="121"/>
      <c r="D36" s="121"/>
      <c r="E36" s="121"/>
      <c r="F36" s="121"/>
      <c r="G36" s="121"/>
      <c r="H36" s="121"/>
      <c r="I36" s="121"/>
      <c r="J36" s="121"/>
      <c r="K36" s="121"/>
      <c r="L36" s="121"/>
    </row>
    <row r="37" spans="1:12" x14ac:dyDescent="0.3">
      <c r="C37" s="121"/>
      <c r="D37" s="121"/>
      <c r="E37" s="121"/>
      <c r="F37" s="121"/>
      <c r="G37" s="121"/>
      <c r="H37" s="121"/>
      <c r="I37" s="121"/>
      <c r="J37" s="121"/>
      <c r="K37" s="121"/>
      <c r="L37" s="121"/>
    </row>
  </sheetData>
  <sheetProtection algorithmName="SHA-512" hashValue="vvypjAByZbTavLfaDkab15pAFyZPJj2LVvzxztsHpJyS9iQ3km3gpdRDh6vjjo9TE81HVyTdMKDJLA8Wnuledw==" saltValue="vn880OHEStx+Nj+/kFM5Bg==" spinCount="10000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6" ma:contentTypeDescription="Create a new document." ma:contentTypeScope="" ma:versionID="4636dc133d858d681c16b42395012a6b">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d40188f993d0b9ca105fc6f9e2a0b21a"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57BE39C4-F46F-4BB6-9D07-A80AF91EA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84B6B6-F2D1-44BC-8B4A-B4ED48FE298D}">
  <ds:schemaRefs>
    <ds:schemaRef ds:uri="af266bb1-4af6-492c-aeb7-80fbafeb5fbe"/>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69f2c524-8399-457d-a392-b97fdeef62b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2018-08-01T19:34:46Z</cp:lastPrinted>
  <dcterms:created xsi:type="dcterms:W3CDTF">2016-10-28T16:26:14Z</dcterms:created>
  <dcterms:modified xsi:type="dcterms:W3CDTF">2018-08-08T03:43:56Z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