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defaultThemeVersion="164011"/>
  <mc:AlternateContent xmlns:mc="http://schemas.openxmlformats.org/markup-compatibility/2006">
    <mc:Choice Requires="x15">
      <x15ac:absPath xmlns:x15ac="http://schemas.microsoft.com/office/spreadsheetml/2010/11/ac" url="T:\Investor Relations\Earnings\2020\3Q20\Final Posted Materials\"/>
    </mc:Choice>
  </mc:AlternateContent>
  <bookViews>
    <workbookView xWindow="0" yWindow="0" windowWidth="25605" windowHeight="19020" tabRatio="500" firstSheet="1" activeTab="4"/>
  </bookViews>
  <sheets>
    <sheet name="Operating Performance" sheetId="1" r:id="rId1"/>
    <sheet name="Portfolio" sheetId="2" r:id="rId2"/>
    <sheet name="Financing" sheetId="3" r:id="rId3"/>
    <sheet name="Balance Sheet" sheetId="4" r:id="rId4"/>
    <sheet name="Income Statement" sheetId="5" r:id="rId5"/>
    <sheet name="GAAP to Non-GAAP Rec" sheetId="6" r:id="rId6"/>
    <sheet name="Summary of Core Earnings" sheetId="7" r:id="rId7"/>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62913" concurrentCalc="0"/>
</workbook>
</file>

<file path=xl/calcChain.xml><?xml version="1.0" encoding="utf-8"?>
<calcChain xmlns="http://schemas.openxmlformats.org/spreadsheetml/2006/main">
  <c r="H57" i="5" l="1"/>
  <c r="H58" i="5"/>
  <c r="H60" i="5"/>
  <c r="F57" i="5"/>
  <c r="F58" i="5"/>
  <c r="F60" i="5"/>
  <c r="D57" i="5"/>
  <c r="D58" i="5"/>
  <c r="D60" i="5"/>
  <c r="B57" i="5"/>
  <c r="B58" i="5"/>
  <c r="B60" i="5"/>
  <c r="H14" i="5"/>
  <c r="H22" i="5"/>
  <c r="H23" i="5"/>
  <c r="H32" i="5"/>
  <c r="H39" i="5"/>
  <c r="H40" i="5"/>
  <c r="H42" i="5"/>
  <c r="H45" i="5"/>
  <c r="F14" i="5"/>
  <c r="F22" i="5"/>
  <c r="F23" i="5"/>
  <c r="F32" i="5"/>
  <c r="F39" i="5"/>
  <c r="F40" i="5"/>
  <c r="F42" i="5"/>
  <c r="F45" i="5"/>
  <c r="D14" i="5"/>
  <c r="D22" i="5"/>
  <c r="D23" i="5"/>
  <c r="D32" i="5"/>
  <c r="D39" i="5"/>
  <c r="D40" i="5"/>
  <c r="D42" i="5"/>
  <c r="D45" i="5"/>
  <c r="B14" i="5"/>
  <c r="B22" i="5"/>
  <c r="B23" i="5"/>
  <c r="B32" i="5"/>
  <c r="B39" i="5"/>
  <c r="B40" i="5"/>
  <c r="B42" i="5"/>
  <c r="B45" i="5"/>
  <c r="D29" i="4"/>
  <c r="D37" i="4"/>
  <c r="D38" i="4"/>
  <c r="B29" i="4"/>
  <c r="B37" i="4"/>
  <c r="B38" i="4"/>
  <c r="D16" i="4"/>
  <c r="B16" i="4"/>
  <c r="C19" i="3"/>
  <c r="C9" i="3"/>
  <c r="E38" i="2"/>
  <c r="G9" i="2"/>
  <c r="G12" i="2"/>
  <c r="G14" i="2"/>
  <c r="C9" i="2"/>
  <c r="C12" i="2"/>
  <c r="C14" i="2"/>
</calcChain>
</file>

<file path=xl/sharedStrings.xml><?xml version="1.0" encoding="utf-8"?>
<sst xmlns="http://schemas.openxmlformats.org/spreadsheetml/2006/main" count="286" uniqueCount="223">
  <si>
    <r>
      <rPr>
        <b/>
        <sz val="9"/>
        <color rgb="FF000000"/>
        <rFont val="Times New Roman"/>
      </rPr>
      <t>Two Harbors Investment Corp. Operating Performance (unaudited)</t>
    </r>
  </si>
  <si>
    <r>
      <rPr>
        <sz val="8"/>
        <color rgb="FF000000"/>
        <rFont val="Times New Roman"/>
      </rPr>
      <t>(dollars in thousands, except per common share data)</t>
    </r>
  </si>
  <si>
    <t>Three Months Ended
September 30, 2020</t>
  </si>
  <si>
    <t>Three Months Ended
June 30, 2020</t>
  </si>
  <si>
    <r>
      <rPr>
        <b/>
        <u/>
        <sz val="9"/>
        <color rgb="FF000000"/>
        <rFont val="Times New Roman"/>
      </rPr>
      <t>Earnings attributable to common stockholders</t>
    </r>
  </si>
  <si>
    <r>
      <rPr>
        <b/>
        <sz val="9"/>
        <color rgb="FF000000"/>
        <rFont val="Times New Roman"/>
      </rPr>
      <t xml:space="preserve"> Earnings</t>
    </r>
  </si>
  <si>
    <r>
      <rPr>
        <b/>
        <sz val="9"/>
        <color rgb="FF000000"/>
        <rFont val="Times New Roman"/>
      </rPr>
      <t xml:space="preserve"> Per weighted average basic common share</t>
    </r>
  </si>
  <si>
    <r>
      <rPr>
        <b/>
        <sz val="9"/>
        <color rgb="FF000000"/>
        <rFont val="Times New Roman"/>
      </rPr>
      <t>Annualized return on average common equity</t>
    </r>
  </si>
  <si>
    <r>
      <rPr>
        <b/>
        <sz val="9"/>
        <color rgb="FF000000"/>
        <rFont val="Times New Roman"/>
      </rPr>
      <t xml:space="preserve"> Earnings</t>
    </r>
  </si>
  <si>
    <r>
      <rPr>
        <b/>
        <sz val="9"/>
        <color rgb="FF000000"/>
        <rFont val="Times New Roman"/>
      </rPr>
      <t>Annualized return on average common equity</t>
    </r>
  </si>
  <si>
    <t>Comprehensive Income</t>
  </si>
  <si>
    <t>GAAP Net Income (Loss)</t>
  </si>
  <si>
    <r>
      <rPr>
        <sz val="9"/>
        <color rgb="FF000000"/>
        <rFont val="Times New Roman"/>
      </rPr>
      <t>Core Earnings</t>
    </r>
    <r>
      <rPr>
        <vertAlign val="superscript"/>
        <sz val="9"/>
        <color rgb="FF000000"/>
        <rFont val="Times New Roman"/>
      </rPr>
      <t>(1)</t>
    </r>
  </si>
  <si>
    <r>
      <rPr>
        <b/>
        <u/>
        <sz val="9"/>
        <color rgb="FF000000"/>
        <rFont val="Times New Roman"/>
      </rPr>
      <t>Operating Metrics</t>
    </r>
  </si>
  <si>
    <r>
      <rPr>
        <sz val="9"/>
        <color rgb="FF000000"/>
        <rFont val="Times New Roman"/>
      </rPr>
      <t>Dividend per common share</t>
    </r>
  </si>
  <si>
    <r>
      <rPr>
        <sz val="9"/>
        <color rgb="FF000000"/>
        <rFont val="Times New Roman"/>
      </rPr>
      <t>Annualized dividend yield</t>
    </r>
    <r>
      <rPr>
        <vertAlign val="superscript"/>
        <sz val="9"/>
        <color rgb="FF000000"/>
        <rFont val="Times New Roman"/>
      </rPr>
      <t>(2)</t>
    </r>
  </si>
  <si>
    <r>
      <rPr>
        <sz val="9"/>
        <color rgb="FF000000"/>
        <rFont val="Times New Roman"/>
      </rPr>
      <t>Book value per common share at period end</t>
    </r>
  </si>
  <si>
    <r>
      <rPr>
        <sz val="9"/>
        <color rgb="FF000000"/>
        <rFont val="Times New Roman"/>
      </rPr>
      <t>Return on book value</t>
    </r>
    <r>
      <rPr>
        <vertAlign val="superscript"/>
        <sz val="9"/>
        <color rgb="FF000000"/>
        <rFont val="Times New Roman"/>
      </rPr>
      <t>(3)</t>
    </r>
  </si>
  <si>
    <r>
      <rPr>
        <sz val="9"/>
        <color rgb="FF000000"/>
        <rFont val="Times New Roman"/>
      </rPr>
      <t>Other operating expenses, excluding non-cash LTIP amortization and nonrecurring expenses</t>
    </r>
    <r>
      <rPr>
        <vertAlign val="superscript"/>
        <sz val="9"/>
        <color rgb="FF000000"/>
        <rFont val="Times New Roman"/>
      </rPr>
      <t>(4)</t>
    </r>
  </si>
  <si>
    <r>
      <rPr>
        <sz val="9"/>
        <color rgb="FF000000"/>
        <rFont val="Times New Roman"/>
      </rPr>
      <t>Other operating expenses, excluding non-cash LTIP amortization and nonrecurring expenses, as a percentage of average equity</t>
    </r>
    <r>
      <rPr>
        <vertAlign val="superscript"/>
        <sz val="9"/>
        <color rgb="FF000000"/>
        <rFont val="Times New Roman"/>
      </rPr>
      <t>(4)</t>
    </r>
  </si>
  <si>
    <r>
      <rPr>
        <b/>
        <sz val="9"/>
        <color rgb="FF000000"/>
        <rFont val="Times New Roman"/>
      </rPr>
      <t>Two Harbors Investment Corp. Portfolio</t>
    </r>
  </si>
  <si>
    <r>
      <rPr>
        <sz val="8"/>
        <color rgb="FF000000"/>
        <rFont val="Times New Roman"/>
      </rPr>
      <t>(dollars in thousands)</t>
    </r>
  </si>
  <si>
    <r>
      <rPr>
        <b/>
        <sz val="9"/>
        <color rgb="FF000000"/>
        <rFont val="Times New Roman"/>
      </rPr>
      <t>Portfolio Composition</t>
    </r>
  </si>
  <si>
    <t>As of September 30, 2020</t>
  </si>
  <si>
    <t>As of June 30, 2020</t>
  </si>
  <si>
    <r>
      <rPr>
        <sz val="8"/>
        <color rgb="FF000000"/>
        <rFont val="Times New Roman"/>
      </rPr>
      <t>(unaudited)</t>
    </r>
  </si>
  <si>
    <r>
      <rPr>
        <sz val="9"/>
        <color rgb="FF000000"/>
        <rFont val="Times New Roman"/>
      </rPr>
      <t>Agency</t>
    </r>
  </si>
  <si>
    <r>
      <rPr>
        <sz val="9"/>
        <color rgb="FF000000"/>
        <rFont val="Times New Roman"/>
      </rPr>
      <t xml:space="preserve">Fixed Rate </t>
    </r>
  </si>
  <si>
    <r>
      <rPr>
        <sz val="9"/>
        <color rgb="FF000000"/>
        <rFont val="Times New Roman"/>
      </rPr>
      <t>Other Agency</t>
    </r>
    <r>
      <rPr>
        <vertAlign val="superscript"/>
        <sz val="9"/>
        <color rgb="FF000000"/>
        <rFont val="Times New Roman"/>
      </rPr>
      <t>(1)</t>
    </r>
  </si>
  <si>
    <r>
      <rPr>
        <sz val="9"/>
        <color rgb="FF000000"/>
        <rFont val="Times New Roman"/>
      </rPr>
      <t>Total Agency</t>
    </r>
  </si>
  <si>
    <r>
      <rPr>
        <sz val="9"/>
        <color rgb="FF000000"/>
        <rFont val="Times New Roman"/>
      </rPr>
      <t>Mortgage servicing rights</t>
    </r>
    <r>
      <rPr>
        <vertAlign val="superscript"/>
        <sz val="9"/>
        <color rgb="FF000000"/>
        <rFont val="Times New Roman"/>
      </rPr>
      <t>(2)</t>
    </r>
  </si>
  <si>
    <t>Other</t>
  </si>
  <si>
    <r>
      <rPr>
        <sz val="9"/>
        <color rgb="FF000000"/>
        <rFont val="Times New Roman"/>
      </rPr>
      <t>Aggregate Portfolio</t>
    </r>
  </si>
  <si>
    <r>
      <rPr>
        <b/>
        <sz val="9"/>
        <color rgb="FF000000"/>
        <rFont val="Times New Roman"/>
      </rPr>
      <t>Portfolio Metrics</t>
    </r>
  </si>
  <si>
    <r>
      <rPr>
        <sz val="9"/>
        <color rgb="FF000000"/>
        <rFont val="Times New Roman"/>
      </rPr>
      <t>Annualized portfolio yield during the quarter</t>
    </r>
    <r>
      <rPr>
        <vertAlign val="superscript"/>
        <sz val="9"/>
        <color rgb="FF000000"/>
        <rFont val="Times New Roman"/>
      </rPr>
      <t>(4)</t>
    </r>
  </si>
  <si>
    <r>
      <rPr>
        <sz val="9"/>
        <color rgb="FF000000"/>
        <rFont val="Times New Roman"/>
      </rPr>
      <t>Annualized cost of funds on average borrowing balance during the quarter</t>
    </r>
    <r>
      <rPr>
        <vertAlign val="superscript"/>
        <sz val="9"/>
        <color rgb="FF000000"/>
        <rFont val="Times New Roman"/>
      </rPr>
      <t>(</t>
    </r>
    <r>
      <rPr>
        <vertAlign val="superscript"/>
        <sz val="9"/>
        <color rgb="FF000000"/>
        <rFont val="Times New Roman"/>
      </rPr>
      <t>5</t>
    </r>
    <r>
      <rPr>
        <vertAlign val="superscript"/>
        <sz val="9"/>
        <color rgb="FF000000"/>
        <rFont val="Times New Roman"/>
      </rPr>
      <t>)</t>
    </r>
  </si>
  <si>
    <r>
      <rPr>
        <sz val="9"/>
        <color rgb="FF000000"/>
        <rFont val="Times New Roman"/>
      </rPr>
      <t>Annualized net yield for aggregate portfolio during the quarter</t>
    </r>
  </si>
  <si>
    <r>
      <rPr>
        <b/>
        <sz val="9"/>
        <color rgb="FF000000"/>
        <rFont val="Times New Roman"/>
      </rPr>
      <t>Portfolio Metrics Specific to RMBS and Agency Derivatives</t>
    </r>
  </si>
  <si>
    <r>
      <rPr>
        <sz val="9"/>
        <color rgb="FF000000"/>
        <rFont val="Times New Roman"/>
      </rPr>
      <t>Weighted average cost basis of Agency principal and interest securities</t>
    </r>
    <r>
      <rPr>
        <vertAlign val="superscript"/>
        <sz val="9"/>
        <color rgb="FF000000"/>
        <rFont val="Times New Roman"/>
      </rPr>
      <t>(</t>
    </r>
    <r>
      <rPr>
        <vertAlign val="superscript"/>
        <sz val="9"/>
        <color rgb="FF000000"/>
        <rFont val="Times New Roman"/>
      </rPr>
      <t>6</t>
    </r>
    <r>
      <rPr>
        <vertAlign val="superscript"/>
        <sz val="9"/>
        <color rgb="FF000000"/>
        <rFont val="Times New Roman"/>
      </rPr>
      <t>)</t>
    </r>
  </si>
  <si>
    <r>
      <rPr>
        <sz val="9"/>
        <color rgb="FF000000"/>
        <rFont val="Times New Roman"/>
      </rPr>
      <t>Weighted average three month CPR on Agency RMBS</t>
    </r>
  </si>
  <si>
    <r>
      <rPr>
        <sz val="9"/>
        <color rgb="FF000000"/>
        <rFont val="Times New Roman"/>
      </rPr>
      <t>Fixed-rate investments as a percentage of aggregate RMBS and Agency Derivatives portfolio</t>
    </r>
  </si>
  <si>
    <r>
      <rPr>
        <sz val="9"/>
        <color rgb="FF000000"/>
        <rFont val="Times New Roman"/>
      </rPr>
      <t>Adjustable-rate investments as a percentage of aggregate RMBS and Agency Derivatives portfolio</t>
    </r>
  </si>
  <si>
    <r>
      <rPr>
        <b/>
        <sz val="9"/>
        <color rgb="FF000000"/>
        <rFont val="Times New Roman"/>
      </rPr>
      <t>Portfolio Metrics Specific to MSR</t>
    </r>
    <r>
      <rPr>
        <b/>
        <vertAlign val="superscript"/>
        <sz val="9"/>
        <color rgb="FF000000"/>
        <rFont val="Times New Roman"/>
      </rPr>
      <t>(</t>
    </r>
    <r>
      <rPr>
        <b/>
        <vertAlign val="superscript"/>
        <sz val="9"/>
        <color rgb="FF000000"/>
        <rFont val="Times New Roman"/>
      </rPr>
      <t>7</t>
    </r>
    <r>
      <rPr>
        <b/>
        <vertAlign val="superscript"/>
        <sz val="9"/>
        <color rgb="FF000000"/>
        <rFont val="Times New Roman"/>
      </rPr>
      <t>)</t>
    </r>
  </si>
  <si>
    <r>
      <rPr>
        <sz val="8"/>
        <color rgb="FF000000"/>
        <rFont val="Times New Roman"/>
      </rPr>
      <t>(unaudited)</t>
    </r>
  </si>
  <si>
    <r>
      <rPr>
        <sz val="9"/>
        <color rgb="FF000000"/>
        <rFont val="Times New Roman"/>
      </rPr>
      <t>Unpaid principal balance</t>
    </r>
  </si>
  <si>
    <r>
      <rPr>
        <sz val="9"/>
        <color rgb="FF000000"/>
        <rFont val="Times New Roman"/>
      </rPr>
      <t>Gross weighted average coupon</t>
    </r>
  </si>
  <si>
    <r>
      <rPr>
        <sz val="9"/>
        <color rgb="FF000000"/>
        <rFont val="Times New Roman"/>
      </rPr>
      <t>Weighted average original FICO score</t>
    </r>
    <r>
      <rPr>
        <vertAlign val="superscript"/>
        <sz val="9"/>
        <color rgb="FF000000"/>
        <rFont val="Times New Roman"/>
      </rPr>
      <t>(</t>
    </r>
    <r>
      <rPr>
        <vertAlign val="superscript"/>
        <sz val="9"/>
        <color rgb="FF000000"/>
        <rFont val="Times New Roman"/>
      </rPr>
      <t>8</t>
    </r>
    <r>
      <rPr>
        <vertAlign val="superscript"/>
        <sz val="9"/>
        <color rgb="FF000000"/>
        <rFont val="Times New Roman"/>
      </rPr>
      <t>)</t>
    </r>
  </si>
  <si>
    <r>
      <rPr>
        <sz val="9"/>
        <color rgb="FF000000"/>
        <rFont val="Times New Roman"/>
      </rPr>
      <t>Weighted average original LTV</t>
    </r>
  </si>
  <si>
    <r>
      <rPr>
        <sz val="9"/>
        <color rgb="FF000000"/>
        <rFont val="Times New Roman"/>
      </rPr>
      <t>60+ day delinquencies</t>
    </r>
  </si>
  <si>
    <t>Net servicing fee</t>
  </si>
  <si>
    <t>27.3 basis points</t>
  </si>
  <si>
    <t>(unaudited)</t>
  </si>
  <si>
    <r>
      <rPr>
        <sz val="9"/>
        <color rgb="FF000000"/>
        <rFont val="Times New Roman"/>
      </rPr>
      <t>Fair value losses</t>
    </r>
  </si>
  <si>
    <r>
      <rPr>
        <sz val="9"/>
        <color rgb="FF000000"/>
        <rFont val="Times New Roman"/>
      </rPr>
      <t>Servicing income</t>
    </r>
  </si>
  <si>
    <t>Servicing expenses</t>
  </si>
  <si>
    <r>
      <rPr>
        <sz val="9"/>
        <color rgb="FF000000"/>
        <rFont val="Times New Roman"/>
      </rPr>
      <t>Change in servicing reserves</t>
    </r>
  </si>
  <si>
    <r>
      <rPr>
        <b/>
        <sz val="9"/>
        <color rgb="FF000000"/>
        <rFont val="Times New Roman"/>
      </rPr>
      <t>Other Investments and Risk Management Metrics</t>
    </r>
  </si>
  <si>
    <r>
      <rPr>
        <sz val="8"/>
        <color rgb="FF000000"/>
        <rFont val="Times New Roman"/>
      </rPr>
      <t>(dollars in thousands)</t>
    </r>
  </si>
  <si>
    <r>
      <rPr>
        <sz val="9"/>
        <color rgb="FF000000"/>
        <rFont val="Times New Roman"/>
      </rPr>
      <t>Net long TBA notional amount</t>
    </r>
    <r>
      <rPr>
        <vertAlign val="superscript"/>
        <sz val="9"/>
        <color rgb="FF000000"/>
        <rFont val="Times New Roman"/>
      </rPr>
      <t>(</t>
    </r>
    <r>
      <rPr>
        <vertAlign val="superscript"/>
        <sz val="9"/>
        <color rgb="FF000000"/>
        <rFont val="Times New Roman"/>
      </rPr>
      <t>9</t>
    </r>
    <r>
      <rPr>
        <vertAlign val="superscript"/>
        <sz val="9"/>
        <color rgb="FF000000"/>
        <rFont val="Times New Roman"/>
      </rPr>
      <t>)</t>
    </r>
  </si>
  <si>
    <r>
      <rPr>
        <sz val="9"/>
        <color rgb="FF000000"/>
        <rFont val="Times New Roman"/>
      </rPr>
      <t>Interest rate swaps notional, utilized to economically hedge interest rate exposure (or duration)</t>
    </r>
  </si>
  <si>
    <r>
      <rPr>
        <sz val="9"/>
        <color rgb="FF000000"/>
        <rFont val="Times New Roman"/>
      </rPr>
      <t>Swaptions net notional, utilized as macroeconomic hedges</t>
    </r>
  </si>
  <si>
    <r>
      <rPr>
        <b/>
        <sz val="9"/>
        <color rgb="FF000000"/>
        <rFont val="Times New Roman"/>
      </rPr>
      <t>Total interest rate swaps and swaptions notional</t>
    </r>
  </si>
  <si>
    <r>
      <rPr>
        <sz val="8"/>
        <color rgb="FF000000"/>
        <rFont val="Times New Roman"/>
      </rPr>
      <t xml:space="preserve">(1)  Other Agency includes hybrid ARMs and Agency derivatives.
</t>
    </r>
    <r>
      <rPr>
        <sz val="8"/>
        <color rgb="FF000000"/>
        <rFont val="Times New Roman"/>
      </rPr>
      <t xml:space="preserve">(2) </t>
    </r>
    <r>
      <rPr>
        <sz val="8"/>
        <color rgb="FF000000"/>
        <rFont val="Times New Roman"/>
      </rPr>
      <t xml:space="preserve"> </t>
    </r>
    <r>
      <rPr>
        <sz val="8"/>
        <color rgb="FF000000"/>
        <rFont val="Times New Roman"/>
      </rPr>
      <t xml:space="preserve">Based on the loans underlying the MSR reported by subservicers on a month lag, adjusted for current month purchases.
</t>
    </r>
    <r>
      <rPr>
        <sz val="8"/>
        <color rgb="FF000000"/>
        <rFont val="Times New Roman"/>
      </rPr>
      <t>(</t>
    </r>
    <r>
      <rPr>
        <sz val="8"/>
        <color rgb="FF000000"/>
        <rFont val="Times New Roman"/>
      </rPr>
      <t>3</t>
    </r>
    <r>
      <rPr>
        <sz val="8"/>
        <color rgb="FF000000"/>
        <rFont val="Times New Roman"/>
      </rPr>
      <t>)  Represents bond equivalent value of TBA position. Bond equivalent value is defined as notional amount multiplied by market price. Accounted for as derivative</t>
    </r>
    <r>
      <rPr>
        <sz val="8"/>
        <color rgb="FF000000"/>
        <rFont val="Times New Roman"/>
      </rPr>
      <t xml:space="preserve"> </t>
    </r>
    <r>
      <rPr>
        <sz val="8"/>
        <color rgb="FF000000"/>
        <rFont val="Times New Roman"/>
      </rPr>
      <t xml:space="preserve">instruments in accordance with GAAP.
</t>
    </r>
    <r>
      <rPr>
        <sz val="8"/>
        <color rgb="FF000000"/>
        <rFont val="Times New Roman"/>
      </rPr>
      <t>(</t>
    </r>
    <r>
      <rPr>
        <sz val="8"/>
        <color rgb="FF000000"/>
        <rFont val="Times New Roman"/>
      </rPr>
      <t>4</t>
    </r>
    <r>
      <rPr>
        <sz val="8"/>
        <color rgb="FF000000"/>
        <rFont val="Times New Roman"/>
      </rPr>
      <t xml:space="preserve">)  Includes interest income on RMBS and servicing income net of servicing expenses and amortization on MSR.
</t>
    </r>
    <r>
      <rPr>
        <sz val="8"/>
        <color rgb="FF000000"/>
        <rFont val="Times New Roman"/>
      </rPr>
      <t>(</t>
    </r>
    <r>
      <rPr>
        <sz val="8"/>
        <color rgb="FF000000"/>
        <rFont val="Times New Roman"/>
      </rPr>
      <t>5</t>
    </r>
    <r>
      <rPr>
        <sz val="8"/>
        <color rgb="FF000000"/>
        <rFont val="Times New Roman"/>
      </rPr>
      <t xml:space="preserve">)  Cost of funds includes interest spread income/expense associated with the portfolio's interest rate swaps.
</t>
    </r>
    <r>
      <rPr>
        <sz val="8"/>
        <color rgb="FF000000"/>
        <rFont val="Times New Roman"/>
      </rPr>
      <t>(</t>
    </r>
    <r>
      <rPr>
        <sz val="8"/>
        <color rgb="FF000000"/>
        <rFont val="Times New Roman"/>
      </rPr>
      <t>6</t>
    </r>
    <r>
      <rPr>
        <sz val="8"/>
        <color rgb="FF000000"/>
        <rFont val="Times New Roman"/>
      </rPr>
      <t xml:space="preserve">)  Weighted average cost basis includes RMBS principal and interest securities only. Average purchase price utilized carrying value for weighting purposes.
</t>
    </r>
    <r>
      <rPr>
        <sz val="8"/>
        <color rgb="FF000000"/>
        <rFont val="Times New Roman"/>
      </rPr>
      <t>(</t>
    </r>
    <r>
      <rPr>
        <sz val="8"/>
        <color rgb="FF000000"/>
        <rFont val="Times New Roman"/>
      </rPr>
      <t>7</t>
    </r>
    <r>
      <rPr>
        <sz val="8"/>
        <color rgb="FF000000"/>
        <rFont val="Times New Roman"/>
      </rPr>
      <t xml:space="preserve">)  The company does not directly service mortgage loans, but instead contracts with appropriately licensed subservicers to handle substantially all servicing functions in the name of the subservicer for the loans underlying the company’s MSR. Metrics exclude residential mortgage loans in securitization trusts for which the company is the named servicing administrator.
</t>
    </r>
    <r>
      <rPr>
        <sz val="8"/>
        <color rgb="FF000000"/>
        <rFont val="Times New Roman"/>
      </rPr>
      <t>(</t>
    </r>
    <r>
      <rPr>
        <sz val="8"/>
        <color rgb="FF000000"/>
        <rFont val="Times New Roman"/>
      </rPr>
      <t>8</t>
    </r>
    <r>
      <rPr>
        <sz val="8"/>
        <color rgb="FF000000"/>
        <rFont val="Times New Roman"/>
      </rPr>
      <t xml:space="preserve">)  FICO represents a mortgage industry accepted credit score of a borrower.
</t>
    </r>
    <r>
      <rPr>
        <sz val="8"/>
        <color rgb="FF000000"/>
        <rFont val="Times New Roman"/>
      </rPr>
      <t>(</t>
    </r>
    <r>
      <rPr>
        <sz val="8"/>
        <color rgb="FF000000"/>
        <rFont val="Times New Roman"/>
      </rPr>
      <t>9</t>
    </r>
    <r>
      <rPr>
        <sz val="8"/>
        <color rgb="FF000000"/>
        <rFont val="Times New Roman"/>
      </rPr>
      <t>)  Accounted for as derivative instruments in accordance with GAAP.</t>
    </r>
  </si>
  <si>
    <r>
      <rPr>
        <b/>
        <sz val="9"/>
        <color rgb="FF000000"/>
        <rFont val="Times New Roman"/>
      </rPr>
      <t>Balance</t>
    </r>
  </si>
  <si>
    <r>
      <rPr>
        <b/>
        <sz val="9"/>
        <color rgb="FF000000"/>
        <rFont val="Times New Roman"/>
      </rPr>
      <t>Weighted Average Borrowing Rate</t>
    </r>
  </si>
  <si>
    <r>
      <rPr>
        <b/>
        <sz val="9"/>
        <color rgb="FF000000"/>
        <rFont val="Times New Roman"/>
      </rPr>
      <t>Weighted Average Months to Maturity</t>
    </r>
  </si>
  <si>
    <r>
      <rPr>
        <b/>
        <sz val="9"/>
        <color rgb="FF000000"/>
        <rFont val="Times New Roman"/>
      </rPr>
      <t>Number of Distinct Counterparties</t>
    </r>
  </si>
  <si>
    <t>(dollars in thousands, unaudited)</t>
  </si>
  <si>
    <t>Repurchase agreements collateralized by RMBS</t>
  </si>
  <si>
    <t>Revolving credit facilities collateralized by MSR</t>
  </si>
  <si>
    <t>Term notes payable collateralized by MSR</t>
  </si>
  <si>
    <t>n/a</t>
  </si>
  <si>
    <t>Unsecured convertible senior notes</t>
  </si>
  <si>
    <r>
      <rPr>
        <sz val="9"/>
        <color rgb="FF000000"/>
        <rFont val="Times New Roman"/>
      </rPr>
      <t>n/a</t>
    </r>
  </si>
  <si>
    <t>Total borrowings</t>
  </si>
  <si>
    <r>
      <rPr>
        <sz val="9"/>
        <color rgb="FF000000"/>
        <rFont val="Times New Roman"/>
      </rPr>
      <t>FHLB advances collateralized by RMBS</t>
    </r>
    <r>
      <rPr>
        <vertAlign val="superscript"/>
        <sz val="9"/>
        <color rgb="FF000000"/>
        <rFont val="Times New Roman"/>
      </rPr>
      <t>(1)</t>
    </r>
  </si>
  <si>
    <t>Borrowings by Collateral Type</t>
  </si>
  <si>
    <r>
      <rPr>
        <sz val="8"/>
        <color rgb="FF000000"/>
        <rFont val="Times New Roman"/>
      </rPr>
      <t>(dollars in thousands)</t>
    </r>
  </si>
  <si>
    <r>
      <rPr>
        <sz val="8"/>
        <color rgb="FF000000"/>
        <rFont val="Times New Roman"/>
      </rPr>
      <t>(unaudited)</t>
    </r>
  </si>
  <si>
    <r>
      <rPr>
        <b/>
        <sz val="9"/>
        <color rgb="FF000000"/>
        <rFont val="Times New Roman"/>
      </rPr>
      <t>Collateral type:</t>
    </r>
  </si>
  <si>
    <r>
      <rPr>
        <sz val="9"/>
        <color rgb="FF000000"/>
        <rFont val="Times New Roman"/>
      </rPr>
      <t>Agency RMBS and Agency Derivatives</t>
    </r>
  </si>
  <si>
    <r>
      <rPr>
        <sz val="9"/>
        <color rgb="FF000000"/>
        <rFont val="Times New Roman"/>
      </rPr>
      <t>Mortgage servicing rights</t>
    </r>
  </si>
  <si>
    <t>Other - secured</t>
  </si>
  <si>
    <r>
      <rPr>
        <sz val="9"/>
        <color rgb="FF000000"/>
        <rFont val="Times New Roman"/>
      </rPr>
      <t>Other - unsecured</t>
    </r>
    <r>
      <rPr>
        <vertAlign val="superscript"/>
        <sz val="9"/>
        <color rgb="FF000000"/>
        <rFont val="Times New Roman"/>
      </rPr>
      <t>(1)</t>
    </r>
  </si>
  <si>
    <t>Total</t>
  </si>
  <si>
    <r>
      <rPr>
        <sz val="9"/>
        <color rgb="FF000000"/>
        <rFont val="Times New Roman"/>
      </rPr>
      <t>Debt-to-equity ratio at period-end</t>
    </r>
    <r>
      <rPr>
        <vertAlign val="superscript"/>
        <sz val="9"/>
        <color rgb="FF000000"/>
        <rFont val="Times New Roman"/>
      </rPr>
      <t>(2)</t>
    </r>
  </si>
  <si>
    <r>
      <rPr>
        <sz val="9"/>
        <color rgb="FF000000"/>
        <rFont val="Times New Roman"/>
      </rPr>
      <t>Economic debt-to-equity ratio at period-end</t>
    </r>
    <r>
      <rPr>
        <vertAlign val="superscript"/>
        <sz val="9"/>
        <color rgb="FF000000"/>
        <rFont val="Times New Roman"/>
      </rPr>
      <t>(3)</t>
    </r>
  </si>
  <si>
    <r>
      <rPr>
        <b/>
        <sz val="9"/>
        <color rgb="FF000000"/>
        <rFont val="Times New Roman"/>
      </rPr>
      <t>Cost of Funds Metrics</t>
    </r>
  </si>
  <si>
    <r>
      <rPr>
        <sz val="9"/>
        <color rgb="FF000000"/>
        <rFont val="Times New Roman"/>
      </rPr>
      <t>Annualized cost of funds on average borrowings during the quarter:</t>
    </r>
  </si>
  <si>
    <r>
      <rPr>
        <sz val="9"/>
        <color rgb="FF000000"/>
        <rFont val="Times New Roman"/>
      </rPr>
      <t>Mortgage servicing rights</t>
    </r>
    <r>
      <rPr>
        <vertAlign val="superscript"/>
        <sz val="9"/>
        <color rgb="FF000000"/>
        <rFont val="Times New Roman"/>
      </rPr>
      <t>(4)</t>
    </r>
  </si>
  <si>
    <r>
      <rPr>
        <sz val="9"/>
        <color rgb="FF000000"/>
        <rFont val="Times New Roman"/>
      </rPr>
      <t>Other - unsecured</t>
    </r>
    <r>
      <rPr>
        <vertAlign val="superscript"/>
        <sz val="9"/>
        <color rgb="FF000000"/>
        <rFont val="Times New Roman"/>
      </rPr>
      <t>(1)(4)</t>
    </r>
  </si>
  <si>
    <r>
      <rPr>
        <sz val="8"/>
        <color rgb="FF000000"/>
        <rFont val="Times New Roman"/>
      </rPr>
      <t xml:space="preserve">
</t>
    </r>
    <r>
      <rPr>
        <sz val="8"/>
        <color rgb="FF000000"/>
        <rFont val="Times New Roman"/>
      </rPr>
      <t>(</t>
    </r>
    <r>
      <rPr>
        <sz val="8"/>
        <color rgb="FF000000"/>
        <rFont val="Times New Roman"/>
      </rPr>
      <t>1</t>
    </r>
    <r>
      <rPr>
        <sz val="8"/>
        <color rgb="FF000000"/>
        <rFont val="Times New Roman"/>
      </rPr>
      <t xml:space="preserve">) Includes unsecured convertible senior notes. 
</t>
    </r>
    <r>
      <rPr>
        <sz val="8"/>
        <color rgb="FF000000"/>
        <rFont val="Times New Roman"/>
      </rPr>
      <t>(</t>
    </r>
    <r>
      <rPr>
        <sz val="8"/>
        <color rgb="FF000000"/>
        <rFont val="Times New Roman"/>
      </rPr>
      <t>2</t>
    </r>
    <r>
      <rPr>
        <sz val="8"/>
        <color rgb="FF000000"/>
        <rFont val="Times New Roman"/>
      </rPr>
      <t xml:space="preserve">) Defined as total borrowings to fund RMBS, MSR and Agency Derivatives, divided by total equity. 
</t>
    </r>
    <r>
      <rPr>
        <sz val="8"/>
        <color rgb="FF000000"/>
        <rFont val="Times New Roman"/>
      </rPr>
      <t>(</t>
    </r>
    <r>
      <rPr>
        <sz val="8"/>
        <color rgb="FF000000"/>
        <rFont val="Times New Roman"/>
      </rPr>
      <t>3</t>
    </r>
    <r>
      <rPr>
        <sz val="8"/>
        <color rgb="FF000000"/>
        <rFont val="Times New Roman"/>
      </rPr>
      <t xml:space="preserve">) Defined as total borrowings to fund RMBS, MSR and Agency Derivatives, plus the implied debt on net TBA positions, divided by total equity. 
</t>
    </r>
    <r>
      <rPr>
        <sz val="8"/>
        <color rgb="FF000000"/>
        <rFont val="Times New Roman"/>
      </rPr>
      <t>(</t>
    </r>
    <r>
      <rPr>
        <sz val="8"/>
        <color rgb="FF000000"/>
        <rFont val="Times New Roman"/>
      </rPr>
      <t>4</t>
    </r>
    <r>
      <rPr>
        <sz val="8"/>
        <color rgb="FF000000"/>
        <rFont val="Times New Roman"/>
      </rPr>
      <t>) Includes amortization of debt issuance costs.</t>
    </r>
  </si>
  <si>
    <t>TWO HARBORS INVESTMENT CORP.</t>
  </si>
  <si>
    <t>CONDENSED CONSOLIDATED BALANCE SHEETS</t>
  </si>
  <si>
    <t>(dollars in thousands, except share data)</t>
  </si>
  <si>
    <t>ASSETS</t>
  </si>
  <si>
    <t>Available-for-sale securities, at fair value (amortized cost $15,879,431; allowance for credit losses $25,495)</t>
  </si>
  <si>
    <t>Mortgage servicing rights, at fair value</t>
  </si>
  <si>
    <t>Cash and cash equivalents</t>
  </si>
  <si>
    <t>Restricted cash</t>
  </si>
  <si>
    <t>Accrued interest receivable</t>
  </si>
  <si>
    <t>Due from counterparties</t>
  </si>
  <si>
    <t>Derivative assets, at fair value</t>
  </si>
  <si>
    <t>Reverse repurchase agreements</t>
  </si>
  <si>
    <t>Other assets</t>
  </si>
  <si>
    <t>Total Assets</t>
  </si>
  <si>
    <t>LIABILITIES AND STOCKHOLDERS’ EQUITY</t>
  </si>
  <si>
    <t>Liabilities</t>
  </si>
  <si>
    <t>Repurchase agreements</t>
  </si>
  <si>
    <t>Federal Home Loan Bank advances</t>
  </si>
  <si>
    <t>Revolving credit facilities</t>
  </si>
  <si>
    <t>Term notes payable</t>
  </si>
  <si>
    <t>Convertible senior notes</t>
  </si>
  <si>
    <t>Derivative liabilities, at fair value</t>
  </si>
  <si>
    <t>Due to counterparties</t>
  </si>
  <si>
    <t>Dividends payable</t>
  </si>
  <si>
    <t>Accrued interest payable</t>
  </si>
  <si>
    <t>Other liabilities</t>
  </si>
  <si>
    <t>Total Liabilities</t>
  </si>
  <si>
    <t>Stockholders’ Equity</t>
  </si>
  <si>
    <r>
      <rPr>
        <sz val="10"/>
        <color rgb="FF000000"/>
        <rFont val="Times New Roman"/>
      </rPr>
      <t>Preferred stock, par value $0.01 per share; 50,000,000 shares authorized and 40,050,000 and 40,050,000 shares issued and outstanding, respectively ($1,001,250 and $1,001,250 liquidation preference, respectively)</t>
    </r>
  </si>
  <si>
    <t>Common stock, par value $0.01 per share; 450,000,000 shares authorized and 273,694,411 and 272,935,731 shares issued and outstanding, respectively</t>
  </si>
  <si>
    <t>Additional paid-in capital</t>
  </si>
  <si>
    <t>Accumulated other comprehensive income</t>
  </si>
  <si>
    <t>Cumulative earnings</t>
  </si>
  <si>
    <t>Cumulative distributions to stockholders</t>
  </si>
  <si>
    <t>Total Stockholders’ Equity</t>
  </si>
  <si>
    <t>Total Liabilities and Stockholders’ Equity</t>
  </si>
  <si>
    <t>CONDENSED CONSOLIDATED STATEMENTS OF COMPREHENSIVE INCOME (LOSS)</t>
  </si>
  <si>
    <t>(dollars in thousands)</t>
  </si>
  <si>
    <t>Certain prior period amounts have been reclassified to conform to the current period presentation</t>
  </si>
  <si>
    <t>Three Months Ended 
September 30,</t>
  </si>
  <si>
    <t>Nine Months Ended
September 30,</t>
  </si>
  <si>
    <t>Interest income:</t>
  </si>
  <si>
    <t>Available-for-sale securities</t>
  </si>
  <si>
    <t>Total interest income</t>
  </si>
  <si>
    <t>Interest expense:</t>
  </si>
  <si>
    <t>Total interest expense</t>
  </si>
  <si>
    <t>Net interest income</t>
  </si>
  <si>
    <t>Other-than-temporary impairment losses</t>
  </si>
  <si>
    <t>Other income (loss):</t>
  </si>
  <si>
    <t>(Loss) gain on investment securities</t>
  </si>
  <si>
    <t>Servicing income</t>
  </si>
  <si>
    <t>Loss on servicing asset</t>
  </si>
  <si>
    <t>Gain (loss) on interest rate swap, cap and swaption agreements</t>
  </si>
  <si>
    <t>Gain on other derivative instruments</t>
  </si>
  <si>
    <t>Other income</t>
  </si>
  <si>
    <t>Total other income (loss)</t>
  </si>
  <si>
    <t>Expenses:</t>
  </si>
  <si>
    <t>Management fees</t>
  </si>
  <si>
    <t>Other operating expenses</t>
  </si>
  <si>
    <t>Restructuring charges</t>
  </si>
  <si>
    <t>Total expenses</t>
  </si>
  <si>
    <t>Income (loss) before income taxes</t>
  </si>
  <si>
    <t>Benefit from income taxes</t>
  </si>
  <si>
    <t>Net income (loss)</t>
  </si>
  <si>
    <t>Dividends on preferred stock</t>
  </si>
  <si>
    <t>Net income (loss) attributable to common stockholders</t>
  </si>
  <si>
    <r>
      <rPr>
        <sz val="10"/>
        <color rgb="FF000000"/>
        <rFont val="Times New Roman"/>
      </rPr>
      <t>Basic earnings (loss) per weighted average common share</t>
    </r>
  </si>
  <si>
    <t>Diluted earnings (loss) per weighted average common share</t>
  </si>
  <si>
    <t>Dividends declared per common share</t>
  </si>
  <si>
    <t>Weighted average number of shares of common stock:</t>
  </si>
  <si>
    <t>Basic</t>
  </si>
  <si>
    <r>
      <rPr>
        <sz val="10"/>
        <color rgb="FF000000"/>
        <rFont val="Times New Roman"/>
      </rPr>
      <t>Diluted</t>
    </r>
  </si>
  <si>
    <t>Comprehensive income (loss):</t>
  </si>
  <si>
    <t>Other comprehensive income (loss), net of tax:</t>
  </si>
  <si>
    <t>Unrealized gain (loss) on available-for-sale securities</t>
  </si>
  <si>
    <t>Other comprehensive income (loss)</t>
  </si>
  <si>
    <t>Comprehensive income (loss)</t>
  </si>
  <si>
    <r>
      <rPr>
        <b/>
        <sz val="10"/>
        <color rgb="FF000000"/>
        <rFont val="Times New Roman"/>
      </rPr>
      <t>Comprehensive income (loss) attributable to common stockholders</t>
    </r>
  </si>
  <si>
    <t>RECONCILIATION OF GAAP TO NON-GAAP FINANCIAL INFORMATION</t>
  </si>
  <si>
    <r>
      <rPr>
        <sz val="9"/>
        <color rgb="FF000000"/>
        <rFont val="Times New Roman"/>
      </rPr>
      <t>(dollars in thousands, except share data)</t>
    </r>
  </si>
  <si>
    <r>
      <rPr>
        <i/>
        <sz val="9"/>
        <color rgb="FF000000"/>
        <rFont val="Times New Roman"/>
      </rPr>
      <t>Certain prior period amounts have been reclassified to conform to the current period presentation</t>
    </r>
  </si>
  <si>
    <t>Three Months Ended 
June 30,</t>
  </si>
  <si>
    <r>
      <rPr>
        <sz val="9"/>
        <color rgb="FF000000"/>
        <rFont val="Times New Roman"/>
      </rPr>
      <t>(unaudited)</t>
    </r>
  </si>
  <si>
    <t>Reconciliation of Comprehensive income to Core Earnings:</t>
  </si>
  <si>
    <t>Comprehensive income attributable to common stockholders</t>
  </si>
  <si>
    <t>Adjustment for other comprehensive income attributable to common stockholders:</t>
  </si>
  <si>
    <t>Unrealized gain on available-for-sale securities</t>
  </si>
  <si>
    <r>
      <rPr>
        <sz val="9"/>
        <color rgb="FF000000"/>
        <rFont val="Times New Roman"/>
      </rPr>
      <t>Adjustments for non-Core Earnings:</t>
    </r>
  </si>
  <si>
    <r>
      <rPr>
        <sz val="9"/>
        <color rgb="FF000000"/>
        <rFont val="Times New Roman"/>
      </rPr>
      <t xml:space="preserve">Realized loss (gain) on securities </t>
    </r>
  </si>
  <si>
    <r>
      <rPr>
        <sz val="9"/>
        <color rgb="FF000000"/>
        <rFont val="Times New Roman"/>
      </rPr>
      <t xml:space="preserve">Unrealized loss on securities </t>
    </r>
  </si>
  <si>
    <r>
      <rPr>
        <sz val="10"/>
        <color rgb="FF000000"/>
        <rFont val="Times New Roman"/>
      </rPr>
      <t>Provision for credit losses</t>
    </r>
  </si>
  <si>
    <r>
      <rPr>
        <sz val="9"/>
        <color rgb="FF000000"/>
        <rFont val="Times New Roman"/>
      </rPr>
      <t>Realized and unrealized loss on mortgage servicing rights</t>
    </r>
  </si>
  <si>
    <r>
      <rPr>
        <sz val="9"/>
        <color rgb="FF000000"/>
        <rFont val="Times New Roman"/>
      </rPr>
      <t>Realized loss on termination or expiration of swaps and swaptions</t>
    </r>
  </si>
  <si>
    <r>
      <rPr>
        <sz val="9"/>
        <color rgb="FF000000"/>
        <rFont val="Times New Roman"/>
      </rPr>
      <t xml:space="preserve">Unrealized gain on interest rate swaps and swaptions </t>
    </r>
  </si>
  <si>
    <r>
      <rPr>
        <sz val="9"/>
        <color rgb="FF000000"/>
        <rFont val="Times New Roman"/>
      </rPr>
      <t>Other loss</t>
    </r>
  </si>
  <si>
    <t>Change in servicing reserves</t>
  </si>
  <si>
    <t>Non-cash equity compensation expense</t>
  </si>
  <si>
    <t>Other nonrecurring expenses</t>
  </si>
  <si>
    <t>Change in restructuring charges</t>
  </si>
  <si>
    <t>Net benefit from income taxes on non-Core Earnings</t>
  </si>
  <si>
    <r>
      <rPr>
        <sz val="9"/>
        <color rgb="FF000000"/>
        <rFont val="Times New Roman"/>
      </rPr>
      <t>Core Earnings attributable to common stockholders</t>
    </r>
    <r>
      <rPr>
        <vertAlign val="superscript"/>
        <sz val="9"/>
        <color rgb="FF000000"/>
        <rFont val="Times New Roman"/>
      </rPr>
      <t>(1)</t>
    </r>
  </si>
  <si>
    <t>Weighted average basic common shares</t>
  </si>
  <si>
    <r>
      <rPr>
        <sz val="9"/>
        <color rgb="FF000000"/>
        <rFont val="Times New Roman"/>
      </rPr>
      <t>Core Earnings attributable to common stockholders per weighted average basic common share</t>
    </r>
  </si>
  <si>
    <t>SUMMARY OF QUARTERLY CORE EARNINGS</t>
  </si>
  <si>
    <r>
      <rPr>
        <sz val="9"/>
        <color rgb="FF000000"/>
        <rFont val="Times New Roman"/>
      </rPr>
      <t>(dollars in millions, except per share data)</t>
    </r>
  </si>
  <si>
    <t>Three Months Ended</t>
  </si>
  <si>
    <t>Net Interest Income:</t>
  </si>
  <si>
    <t>Interest income</t>
  </si>
  <si>
    <t>Interest expense</t>
  </si>
  <si>
    <r>
      <rPr>
        <sz val="9"/>
        <color rgb="FF000000"/>
        <rFont val="Times New Roman"/>
      </rPr>
      <t>Net interest income</t>
    </r>
  </si>
  <si>
    <t>Other income:</t>
  </si>
  <si>
    <r>
      <rPr>
        <sz val="9"/>
        <color rgb="FF000000"/>
        <rFont val="Times New Roman"/>
      </rPr>
      <t>Servicing income, net of amortization</t>
    </r>
    <r>
      <rPr>
        <vertAlign val="superscript"/>
        <sz val="9"/>
        <color rgb="FF000000"/>
        <rFont val="Times New Roman"/>
      </rPr>
      <t>(1)</t>
    </r>
  </si>
  <si>
    <r>
      <rPr>
        <sz val="9"/>
        <color rgb="FF000000"/>
        <rFont val="Times New Roman"/>
      </rPr>
      <t>Interest spread on interest rate swaps</t>
    </r>
  </si>
  <si>
    <r>
      <rPr>
        <sz val="9"/>
        <color rgb="FF000000"/>
        <rFont val="Times New Roman"/>
      </rPr>
      <t>Gain on other derivative instruments</t>
    </r>
  </si>
  <si>
    <r>
      <rPr>
        <sz val="9"/>
        <color rgb="FF000000"/>
        <rFont val="Times New Roman"/>
      </rPr>
      <t>Other income</t>
    </r>
  </si>
  <si>
    <r>
      <rPr>
        <sz val="9"/>
        <color rgb="FF000000"/>
        <rFont val="Times New Roman"/>
      </rPr>
      <t>Total other income</t>
    </r>
  </si>
  <si>
    <r>
      <rPr>
        <sz val="9"/>
        <color rgb="FF000000"/>
        <rFont val="Times New Roman"/>
      </rPr>
      <t>Expenses</t>
    </r>
  </si>
  <si>
    <r>
      <rPr>
        <sz val="9"/>
        <color rgb="FF000000"/>
        <rFont val="Times New Roman"/>
      </rPr>
      <t>Core Earnings before income taxes</t>
    </r>
  </si>
  <si>
    <r>
      <rPr>
        <sz val="9"/>
        <color rgb="FF000000"/>
        <rFont val="Times New Roman"/>
      </rPr>
      <t xml:space="preserve">Income tax expense </t>
    </r>
  </si>
  <si>
    <r>
      <rPr>
        <b/>
        <sz val="9"/>
        <color rgb="FF000000"/>
        <rFont val="Times New Roman"/>
      </rPr>
      <t>Core Earnings from continuing operations</t>
    </r>
  </si>
  <si>
    <r>
      <rPr>
        <sz val="9"/>
        <color rgb="FF000000"/>
        <rFont val="Times New Roman"/>
      </rPr>
      <t>Core Earnings attributable to discontinued operations</t>
    </r>
    <r>
      <rPr>
        <vertAlign val="superscript"/>
        <sz val="9"/>
        <color rgb="FF000000"/>
        <rFont val="Times New Roman"/>
      </rPr>
      <t>(2)</t>
    </r>
  </si>
  <si>
    <r>
      <rPr>
        <b/>
        <sz val="9"/>
        <color rgb="FF000000"/>
        <rFont val="Times New Roman"/>
      </rPr>
      <t>Core Earnings</t>
    </r>
  </si>
  <si>
    <r>
      <rPr>
        <sz val="9"/>
        <color rgb="FF000000"/>
        <rFont val="Times New Roman"/>
      </rPr>
      <t>Dividends on preferred stock</t>
    </r>
  </si>
  <si>
    <r>
      <rPr>
        <b/>
        <sz val="9"/>
        <color rgb="FF000000"/>
        <rFont val="Times New Roman"/>
      </rPr>
      <t>Core Earnings attributable to common stockholders</t>
    </r>
    <r>
      <rPr>
        <b/>
        <vertAlign val="superscript"/>
        <sz val="9"/>
        <color rgb="FF000000"/>
        <rFont val="Times New Roman"/>
      </rPr>
      <t>(2)</t>
    </r>
  </si>
  <si>
    <r>
      <rPr>
        <sz val="9"/>
        <color rgb="FF000000"/>
        <rFont val="Times New Roman"/>
      </rPr>
      <t>Weighted average basic Core EPS</t>
    </r>
  </si>
  <si>
    <r>
      <rPr>
        <sz val="9"/>
        <color rgb="FF000000"/>
        <rFont val="Times New Roman"/>
      </rPr>
      <t>Core earnings return on average common equity</t>
    </r>
  </si>
  <si>
    <t>(1) Core Earnings is a non-U.S. GAAP measure that we define as comprehensive income (loss) attributable to common stockholders, excluding “realized and unrealized gains and losses” (impairment losses, provision for credit losses, realized and unrealized gains and losses on the aggregate portfolio, reserve expense for representation and warranty obligations on MSR, non-cash compensation expense related to restricted common stock, other nonrecurring expenses and restructuring charges). As defined, Core Earnings includes net interest income, accrual and settlement of interest on derivatives, dollar roll income on TBAs, servicing income, net of estimated amortization on MSR, management fees and recurring cash related operating expenses. Dollar roll income is the economic equivalent to holding and financing Agency RMBS using short-term repurchase agreements. Core Earnings provides supplemental information to assist investors in analyzing the Company’s results of operations and helps facilitate comparisons to industry peers.
(2) Dividend yield is calculated based on annualizing the dividends declared in the given period, divided by the closing share price as of the end of the period.
(3) Return on book value is defined as the increase (decrease) in book value per common share from the beginning to the end of the given period, plus dividends declared in the period, divided by the book value as of the beginning of the period.
(4) Excludes non-cash equity compensation expense of $2.9 million for the third quarter of 2020 and $2.3 million for the second quarter of 2020 and nonrecurring expenses of $3.7 million for the third quarter of 2020.</t>
  </si>
  <si>
    <t>Total Portfolio</t>
  </si>
  <si>
    <r>
      <rPr>
        <sz val="9"/>
        <color rgb="FF000000"/>
        <rFont val="Times New Roman"/>
      </rPr>
      <t>Net TBA position</t>
    </r>
    <r>
      <rPr>
        <vertAlign val="superscript"/>
        <sz val="9"/>
        <color rgb="FF000000"/>
        <rFont val="Times New Roman"/>
      </rPr>
      <t>(3)</t>
    </r>
  </si>
  <si>
    <t xml:space="preserve">(1) Core Earnings is a non-U.S. GAAP measure that we define as comprehensive income (loss) attributable to common stockholders, excluding “realized and unrealized gains and losses” (impairment losses, provision for credit losses, realized and unrealized gains and losses on the aggregate portfolio, reserve expense for representation and warranty obligations on MSR, non-cash compensation expense related to restricted common stock, other nonrecurring expenses and restructuring charges). As defined, Core Earnings includes net interest income, accrual and settlement of interest on derivatives, dollar roll income on TBAs, servicing income, net of estimated amortization on MSR, management fees and recurring cash related operating expenses. Dollar roll income is the economic equivalent to holding and financing Agency RMBS using short-term repurchase agreements. Core Earnings provides supplemental information to assist investors in analyzing the Company’s results of operations and helps facilitate comparisons to industry peers.
</t>
  </si>
  <si>
    <t>(1)  Amortization refers to the portion of change in fair value of MSR primarily attributed to the realization of expected cash flows (runoff) of the portfolio. This amortization has been deducted from Core Earnings. Amortization of MSR is deemed a non-GAAP measure due to the company’s decision to account for MSR at fair value. 
(2)  Core Earnings is a non-U.S. GAAP measure that we define as comprehensive income (loss) attributable to common stockholders, excluding “realized and unrealized gains and losses” (impairment losses, provision for credit losses, realized and unrealized gains and losses on the aggregate portfolio, reserve expense for representation and warranty obligations on MSR, non-cash compensation expense related to restricted common stock, other nonrecurring expenses and restructuring charges). As defined, Core Earnings includes net interest income, accrual and settlement of interest on derivatives, dollar roll income on TBAs, servicing income, net of estimated amortization on MSR, management fees and recurring cash related operating expenses. Dollar roll income is the economic equivalent to holding and financing Agency RMBS using short-term repurchase agreements. Core Earnings provides supplemental information to assist investors in analyzing the Company’s results of operations and helps facilitate comparisons to industry peers.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</si>
</sst>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64" formatCode="&quot;$&quot;* #,##0,_);&quot;$&quot;* \(#,##0,\);&quot;$&quot;* &quot;-&quot;_);_(@_)"/>
    <numFmt numFmtId="165" formatCode="&quot;$&quot;* #,##0.00_);&quot;$&quot;* \(#,##0.00\);&quot;$&quot;* &quot;-&quot;_);_(@_)"/>
    <numFmt numFmtId="166" formatCode="#,##0.0_)%;\(#,##0.0\)%;&quot;-&quot;_)\%;_(@_)"/>
    <numFmt numFmtId="167" formatCode="&quot;$&quot;* #,##0.00_);&quot;$&quot;* \(#,##0.00\);&quot;$&quot;* #,##0.00_);_(@_)"/>
    <numFmt numFmtId="168" formatCode="* #,##0,;* \(#,##0,\);* &quot;-&quot;;_(@_)"/>
    <numFmt numFmtId="169" formatCode="#,##0.00_)%;\(#,##0.00\)%;&quot;-&quot;_)\%;_(@_)"/>
    <numFmt numFmtId="170" formatCode="#0;&quot;-&quot;#0;&quot;-&quot;;_(@_)"/>
    <numFmt numFmtId="171" formatCode="#,##0_)%;\(#,##0\)%;&quot;-&quot;_)\%;_(@_)"/>
    <numFmt numFmtId="172" formatCode="#0.0_)%;\(#0.0\)%;&quot;-&quot;_)\%;_(@_)"/>
    <numFmt numFmtId="173" formatCode="* #,##0.0;* \(#,##0.0\);* &quot;-&quot;;_(@_)"/>
    <numFmt numFmtId="174" formatCode="mmmm\ d\,\ yyyy"/>
    <numFmt numFmtId="175" formatCode="* #,##0.00;* \(#,##0.00\);* &quot;-&quot;;_(@_)"/>
    <numFmt numFmtId="176" formatCode="#0;&quot;-&quot;#0;#0;_(@_)"/>
    <numFmt numFmtId="177" formatCode="* #,##0;* \(#,##0\);* &quot;-&quot;;_(@_)"/>
    <numFmt numFmtId="178" formatCode="#0;\(#0\);&quot;-&quot;;_(@_)"/>
    <numFmt numFmtId="179" formatCode="* #,##0.0_)&quot;:1.0&quot;;* \(#,##0.0\)&quot;:1.0&quot;;* &quot;-&quot;_)&quot;:1.0&quot;;_(@_)"/>
    <numFmt numFmtId="180" formatCode="mmmm\ d\,\_x000d_\_x000a_yyyy"/>
    <numFmt numFmtId="181" formatCode="yyyy"/>
    <numFmt numFmtId="182" formatCode="&quot;$&quot;* #,##0.0,_);&quot;$&quot;* \(#,##0.0,\);&quot;$&quot;* &quot;-&quot;_);_(@_)"/>
    <numFmt numFmtId="183" formatCode="* #,##0.0,;* \(#,##0.0,\);* &quot;-&quot;;_(@_)"/>
  </numFmts>
  <fonts count="14" x14ac:knownFonts="1">
    <font>
      <sz val="10"/>
      <name val="Arial"/>
    </font>
    <font>
      <sz val="10"/>
      <color rgb="FF000000"/>
      <name val="Times New Roman"/>
    </font>
    <font>
      <b/>
      <sz val="18"/>
      <color rgb="FF000000"/>
      <name val="Times New Roman"/>
    </font>
    <font>
      <b/>
      <sz val="16"/>
      <color rgb="FF000000"/>
      <name val="Times New Roman"/>
    </font>
    <font>
      <sz val="14"/>
      <color rgb="FF000000"/>
      <name val="Times New Roman"/>
    </font>
    <font>
      <b/>
      <sz val="9"/>
      <color rgb="FF000000"/>
      <name val="Times New Roman"/>
    </font>
    <font>
      <sz val="9"/>
      <color rgb="FF000000"/>
      <name val="Times New Roman"/>
    </font>
    <font>
      <sz val="8"/>
      <color rgb="FF000000"/>
      <name val="Times New Roman"/>
    </font>
    <font>
      <b/>
      <sz val="10"/>
      <color rgb="FF000000"/>
      <name val="Times New Roman"/>
    </font>
    <font>
      <i/>
      <sz val="10"/>
      <color rgb="FF000000"/>
      <name val="Times New Roman"/>
    </font>
    <font>
      <b/>
      <u/>
      <sz val="9"/>
      <color rgb="FF000000"/>
      <name val="Times New Roman"/>
    </font>
    <font>
      <vertAlign val="superscript"/>
      <sz val="9"/>
      <color rgb="FF000000"/>
      <name val="Times New Roman"/>
    </font>
    <font>
      <b/>
      <vertAlign val="superscript"/>
      <sz val="9"/>
      <color rgb="FF000000"/>
      <name val="Times New Roman"/>
    </font>
    <font>
      <i/>
      <sz val="9"/>
      <color rgb="FF000000"/>
      <name val="Times New Roman"/>
    </font>
  </fonts>
  <fills count="4">
    <fill>
      <patternFill patternType="none"/>
    </fill>
    <fill>
      <patternFill patternType="gray125"/>
    </fill>
    <fill>
      <patternFill patternType="solid">
        <fgColor rgb="FFCCEEFF"/>
        <bgColor indexed="64"/>
      </patternFill>
    </fill>
    <fill>
      <patternFill patternType="solid">
        <fgColor rgb="FFFFFFFF"/>
        <bgColor indexed="64"/>
      </patternFill>
    </fill>
  </fills>
  <borders count="8">
    <border>
      <left/>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6">
    <xf numFmtId="0" fontId="0" fillId="0" borderId="0"/>
    <xf numFmtId="0" fontId="1" fillId="0" borderId="0" applyBorder="0">
      <alignment wrapText="1"/>
    </xf>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cellStyleXfs>
  <cellXfs count="231">
    <xf numFmtId="0" fontId="0" fillId="0" borderId="0" xfId="0"/>
    <xf numFmtId="0" fontId="1" fillId="2" borderId="0" xfId="0" applyFont="1" applyFill="1" applyAlignment="1">
      <alignment horizontal="left" wrapText="1"/>
    </xf>
    <xf numFmtId="0" fontId="1" fillId="3" borderId="0" xfId="0" applyFont="1" applyFill="1" applyAlignment="1">
      <alignment horizontal="left" wrapText="1"/>
    </xf>
    <xf numFmtId="0" fontId="5" fillId="2" borderId="1" xfId="0" applyFont="1" applyFill="1" applyBorder="1" applyAlignment="1">
      <alignment horizontal="center" wrapText="1"/>
    </xf>
    <xf numFmtId="0" fontId="1" fillId="3" borderId="0" xfId="0" applyFont="1" applyFill="1" applyAlignment="1">
      <alignment horizontal="left" wrapText="1" indent="1"/>
    </xf>
    <xf numFmtId="0" fontId="1" fillId="3" borderId="2" xfId="0" applyFont="1" applyFill="1" applyBorder="1" applyAlignment="1">
      <alignment horizontal="center" wrapText="1"/>
    </xf>
    <xf numFmtId="0" fontId="1" fillId="0" borderId="2" xfId="0" applyFont="1" applyBorder="1" applyAlignment="1">
      <alignment horizontal="center" wrapText="1"/>
    </xf>
    <xf numFmtId="0" fontId="6" fillId="2" borderId="0" xfId="0" applyFont="1" applyFill="1" applyAlignment="1">
      <alignment horizontal="left" wrapText="1"/>
    </xf>
    <xf numFmtId="164" fontId="6" fillId="2" borderId="3" xfId="0" applyNumberFormat="1" applyFont="1" applyFill="1" applyBorder="1" applyAlignment="1">
      <alignment wrapText="1"/>
    </xf>
    <xf numFmtId="165" fontId="6" fillId="0" borderId="3" xfId="0" applyNumberFormat="1" applyFont="1" applyBorder="1" applyAlignment="1">
      <alignment wrapText="1"/>
    </xf>
    <xf numFmtId="166" fontId="6" fillId="0" borderId="3" xfId="0" applyNumberFormat="1" applyFont="1" applyBorder="1" applyAlignment="1">
      <alignment horizontal="right" wrapText="1"/>
    </xf>
    <xf numFmtId="164" fontId="6" fillId="0" borderId="3" xfId="0" applyNumberFormat="1" applyFont="1" applyBorder="1" applyAlignment="1">
      <alignment wrapText="1"/>
    </xf>
    <xf numFmtId="167" fontId="6" fillId="0" borderId="3" xfId="0" applyNumberFormat="1" applyFont="1" applyBorder="1" applyAlignment="1">
      <alignment wrapText="1"/>
    </xf>
    <xf numFmtId="166" fontId="6" fillId="2" borderId="3" xfId="0" applyNumberFormat="1" applyFont="1" applyFill="1" applyBorder="1" applyAlignment="1">
      <alignment horizontal="right" wrapText="1"/>
    </xf>
    <xf numFmtId="0" fontId="6" fillId="3" borderId="0" xfId="0" applyFont="1" applyFill="1" applyAlignment="1">
      <alignment horizontal="left" wrapText="1"/>
    </xf>
    <xf numFmtId="164" fontId="6" fillId="3" borderId="0" xfId="0" applyNumberFormat="1" applyFont="1" applyFill="1" applyAlignment="1">
      <alignment wrapText="1"/>
    </xf>
    <xf numFmtId="165" fontId="6" fillId="0" borderId="0" xfId="0" applyNumberFormat="1" applyFont="1" applyAlignment="1">
      <alignment wrapText="1"/>
    </xf>
    <xf numFmtId="166" fontId="6" fillId="0" borderId="0" xfId="0" applyNumberFormat="1" applyFont="1" applyAlignment="1">
      <alignment horizontal="right" wrapText="1"/>
    </xf>
    <xf numFmtId="164" fontId="6" fillId="0" borderId="0" xfId="0" applyNumberFormat="1" applyFont="1" applyAlignment="1">
      <alignment wrapText="1"/>
    </xf>
    <xf numFmtId="166" fontId="6" fillId="3" borderId="0" xfId="0" applyNumberFormat="1" applyFont="1" applyFill="1" applyAlignment="1">
      <alignment horizontal="right" wrapText="1"/>
    </xf>
    <xf numFmtId="164" fontId="6" fillId="2" borderId="0" xfId="0" applyNumberFormat="1" applyFont="1" applyFill="1" applyAlignment="1">
      <alignment wrapText="1"/>
    </xf>
    <xf numFmtId="166" fontId="6" fillId="2" borderId="0" xfId="0" applyNumberFormat="1" applyFont="1" applyFill="1" applyAlignment="1">
      <alignment horizontal="right" wrapText="1"/>
    </xf>
    <xf numFmtId="165" fontId="6" fillId="2" borderId="0" xfId="0" applyNumberFormat="1" applyFont="1" applyFill="1" applyAlignment="1">
      <alignment wrapText="1"/>
    </xf>
    <xf numFmtId="0" fontId="1" fillId="2" borderId="0" xfId="0" applyFont="1" applyFill="1" applyAlignment="1">
      <alignment horizontal="left" wrapText="1" indent="1"/>
    </xf>
    <xf numFmtId="0" fontId="5" fillId="3" borderId="3" xfId="0" applyFont="1" applyFill="1" applyBorder="1" applyAlignment="1">
      <alignment horizontal="center" wrapText="1"/>
    </xf>
    <xf numFmtId="0" fontId="5" fillId="0" borderId="3" xfId="0" applyFont="1" applyBorder="1" applyAlignment="1">
      <alignment horizontal="center" wrapText="1"/>
    </xf>
    <xf numFmtId="0" fontId="6" fillId="2" borderId="0" xfId="0" applyFont="1" applyFill="1" applyAlignment="1">
      <alignment horizontal="right" wrapText="1"/>
    </xf>
    <xf numFmtId="0" fontId="6" fillId="3" borderId="0" xfId="0" applyFont="1" applyFill="1" applyAlignment="1">
      <alignment horizontal="right" wrapText="1"/>
    </xf>
    <xf numFmtId="0" fontId="5" fillId="3" borderId="0" xfId="0" applyFont="1" applyFill="1" applyAlignment="1">
      <alignment horizontal="right" wrapText="1"/>
    </xf>
    <xf numFmtId="0" fontId="1" fillId="2" borderId="0" xfId="0" applyFont="1" applyFill="1" applyAlignment="1">
      <alignment horizontal="center" wrapText="1"/>
    </xf>
    <xf numFmtId="0" fontId="1" fillId="3" borderId="0" xfId="0" applyFont="1" applyFill="1" applyAlignment="1">
      <alignment horizontal="center" wrapText="1"/>
    </xf>
    <xf numFmtId="0" fontId="1" fillId="3" borderId="1" xfId="0" applyFont="1" applyFill="1" applyBorder="1" applyAlignment="1">
      <alignment horizontal="center" wrapText="1"/>
    </xf>
    <xf numFmtId="0" fontId="5" fillId="3" borderId="1" xfId="0" applyFont="1" applyFill="1" applyBorder="1" applyAlignment="1">
      <alignment horizontal="center" wrapText="1"/>
    </xf>
    <xf numFmtId="0" fontId="6" fillId="3" borderId="0" xfId="0" applyFont="1" applyFill="1" applyAlignment="1">
      <alignment horizontal="left" wrapText="1" indent="1"/>
    </xf>
    <xf numFmtId="168" fontId="6" fillId="3" borderId="1" xfId="0" applyNumberFormat="1" applyFont="1" applyFill="1" applyBorder="1" applyAlignment="1">
      <alignment wrapText="1"/>
    </xf>
    <xf numFmtId="166" fontId="6" fillId="3" borderId="1" xfId="0" applyNumberFormat="1" applyFont="1" applyFill="1" applyBorder="1" applyAlignment="1">
      <alignment horizontal="right" wrapText="1"/>
    </xf>
    <xf numFmtId="0" fontId="1" fillId="2" borderId="0" xfId="0" applyFont="1" applyFill="1" applyAlignment="1">
      <alignment horizontal="left" wrapText="1" indent="3"/>
    </xf>
    <xf numFmtId="168" fontId="6" fillId="2" borderId="3" xfId="0" applyNumberFormat="1" applyFont="1" applyFill="1" applyBorder="1" applyAlignment="1">
      <alignment wrapText="1"/>
    </xf>
    <xf numFmtId="168" fontId="6" fillId="3" borderId="0" xfId="0" applyNumberFormat="1" applyFont="1" applyFill="1" applyAlignment="1">
      <alignment wrapText="1"/>
    </xf>
    <xf numFmtId="0" fontId="6" fillId="2" borderId="0" xfId="0" applyFont="1" applyFill="1" applyAlignment="1">
      <alignment horizontal="left" wrapText="1" indent="1"/>
    </xf>
    <xf numFmtId="168" fontId="1" fillId="2" borderId="1" xfId="0" applyNumberFormat="1" applyFont="1" applyFill="1" applyBorder="1" applyAlignment="1">
      <alignment wrapText="1"/>
    </xf>
    <xf numFmtId="168" fontId="6" fillId="3" borderId="3" xfId="0" applyNumberFormat="1" applyFont="1" applyFill="1" applyBorder="1" applyAlignment="1">
      <alignment wrapText="1"/>
    </xf>
    <xf numFmtId="168" fontId="6" fillId="2" borderId="1" xfId="0" applyNumberFormat="1" applyFont="1" applyFill="1" applyBorder="1" applyAlignment="1">
      <alignment wrapText="1"/>
    </xf>
    <xf numFmtId="164" fontId="6" fillId="3" borderId="4" xfId="0" applyNumberFormat="1" applyFont="1" applyFill="1" applyBorder="1" applyAlignment="1">
      <alignment wrapText="1"/>
    </xf>
    <xf numFmtId="0" fontId="8" fillId="3" borderId="1" xfId="0" applyFont="1" applyFill="1" applyBorder="1" applyAlignment="1">
      <alignment horizontal="center" wrapText="1"/>
    </xf>
    <xf numFmtId="169" fontId="6" fillId="3" borderId="0" xfId="0" applyNumberFormat="1" applyFont="1" applyFill="1" applyAlignment="1">
      <alignment horizontal="right" wrapText="1"/>
    </xf>
    <xf numFmtId="169" fontId="6" fillId="2" borderId="0" xfId="0" applyNumberFormat="1" applyFont="1" applyFill="1" applyAlignment="1">
      <alignment horizontal="right" wrapText="1"/>
    </xf>
    <xf numFmtId="165" fontId="6" fillId="3" borderId="0" xfId="0" applyNumberFormat="1" applyFont="1" applyFill="1" applyAlignment="1">
      <alignment wrapText="1"/>
    </xf>
    <xf numFmtId="0" fontId="5" fillId="2" borderId="2" xfId="0" applyFont="1" applyFill="1" applyBorder="1" applyAlignment="1">
      <alignment horizontal="center" wrapText="1"/>
    </xf>
    <xf numFmtId="0" fontId="1" fillId="3" borderId="3" xfId="0" applyFont="1" applyFill="1" applyBorder="1" applyAlignment="1">
      <alignment horizontal="left" wrapText="1"/>
    </xf>
    <xf numFmtId="0" fontId="1" fillId="0" borderId="0" xfId="0" applyFont="1" applyAlignment="1">
      <alignment horizontal="left" wrapText="1" indent="1"/>
    </xf>
    <xf numFmtId="170" fontId="6" fillId="3" borderId="0" xfId="0" applyNumberFormat="1" applyFont="1" applyFill="1" applyAlignment="1">
      <alignment horizontal="right" wrapText="1"/>
    </xf>
    <xf numFmtId="171" fontId="6" fillId="2" borderId="0" xfId="0" applyNumberFormat="1" applyFont="1" applyFill="1" applyAlignment="1">
      <alignment horizontal="right" wrapText="1"/>
    </xf>
    <xf numFmtId="172" fontId="6" fillId="3" borderId="0" xfId="0" applyNumberFormat="1" applyFont="1" applyFill="1" applyAlignment="1">
      <alignment horizontal="right" wrapText="1"/>
    </xf>
    <xf numFmtId="173" fontId="6" fillId="0" borderId="0" xfId="0" applyNumberFormat="1" applyFont="1" applyAlignment="1">
      <alignment wrapText="1"/>
    </xf>
    <xf numFmtId="0" fontId="6" fillId="2" borderId="0" xfId="0" applyFont="1" applyFill="1" applyAlignment="1">
      <alignment wrapText="1"/>
    </xf>
    <xf numFmtId="0" fontId="1" fillId="2" borderId="3" xfId="0" applyFont="1" applyFill="1" applyBorder="1" applyAlignment="1">
      <alignment horizontal="left" wrapText="1"/>
    </xf>
    <xf numFmtId="164" fontId="6" fillId="2" borderId="4" xfId="0" applyNumberFormat="1" applyFont="1" applyFill="1" applyBorder="1" applyAlignment="1">
      <alignment wrapText="1"/>
    </xf>
    <xf numFmtId="0" fontId="7" fillId="0" borderId="3" xfId="0" applyFont="1" applyBorder="1" applyAlignment="1">
      <alignment horizontal="center" wrapText="1"/>
    </xf>
    <xf numFmtId="0" fontId="1" fillId="2" borderId="0" xfId="0" applyFont="1" applyFill="1" applyAlignment="1">
      <alignment horizontal="left" wrapText="1" indent="4"/>
    </xf>
    <xf numFmtId="0" fontId="6" fillId="2" borderId="5" xfId="0" applyFont="1" applyFill="1" applyBorder="1" applyAlignment="1">
      <alignment horizontal="right" wrapText="1"/>
    </xf>
    <xf numFmtId="0" fontId="8" fillId="3" borderId="0" xfId="0" applyFont="1" applyFill="1" applyAlignment="1">
      <alignment horizontal="center" wrapText="1"/>
    </xf>
    <xf numFmtId="0" fontId="1" fillId="2" borderId="3" xfId="0" applyFont="1" applyFill="1" applyBorder="1" applyAlignment="1">
      <alignment horizontal="left" wrapText="1" indent="1"/>
    </xf>
    <xf numFmtId="0" fontId="5" fillId="2" borderId="0" xfId="0" applyFont="1" applyFill="1" applyAlignment="1">
      <alignment horizontal="left" wrapText="1"/>
    </xf>
    <xf numFmtId="0" fontId="5" fillId="2" borderId="0" xfId="0" applyFont="1" applyFill="1" applyAlignment="1">
      <alignment horizontal="center" wrapText="1"/>
    </xf>
    <xf numFmtId="0" fontId="1" fillId="2" borderId="0" xfId="0" applyFont="1" applyFill="1" applyAlignment="1">
      <alignment horizontal="right" wrapText="1"/>
    </xf>
    <xf numFmtId="0" fontId="5" fillId="3" borderId="0" xfId="0" applyFont="1" applyFill="1" applyAlignment="1">
      <alignment horizontal="left" wrapText="1"/>
    </xf>
    <xf numFmtId="0" fontId="1" fillId="3" borderId="0" xfId="0" applyFont="1" applyFill="1" applyAlignment="1">
      <alignment horizontal="right" wrapText="1"/>
    </xf>
    <xf numFmtId="0" fontId="6" fillId="2" borderId="3" xfId="0" applyFont="1" applyFill="1" applyBorder="1" applyAlignment="1">
      <alignment horizontal="left" wrapText="1" indent="1"/>
    </xf>
    <xf numFmtId="0" fontId="7" fillId="2" borderId="0" xfId="0" applyFont="1" applyFill="1" applyAlignment="1">
      <alignment wrapText="1" indent="3"/>
    </xf>
    <xf numFmtId="0" fontId="1" fillId="0" borderId="3" xfId="0" applyFont="1" applyBorder="1" applyAlignment="1">
      <alignment horizontal="center" wrapText="1"/>
    </xf>
    <xf numFmtId="0" fontId="7" fillId="3" borderId="0" xfId="0" applyFont="1" applyFill="1" applyAlignment="1">
      <alignment wrapText="1" indent="3"/>
    </xf>
    <xf numFmtId="0" fontId="5" fillId="3" borderId="0" xfId="0" applyFont="1" applyFill="1" applyAlignment="1">
      <alignment horizontal="center" wrapText="1"/>
    </xf>
    <xf numFmtId="0" fontId="1" fillId="3" borderId="0" xfId="0" applyFont="1" applyFill="1" applyAlignment="1">
      <alignment wrapText="1"/>
    </xf>
    <xf numFmtId="0" fontId="1" fillId="2" borderId="1" xfId="0" applyFont="1" applyFill="1" applyBorder="1" applyAlignment="1">
      <alignment horizontal="center" wrapText="1"/>
    </xf>
    <xf numFmtId="0" fontId="1" fillId="0" borderId="5" xfId="0" applyFont="1" applyBorder="1" applyAlignment="1">
      <alignment wrapText="1"/>
    </xf>
    <xf numFmtId="174" fontId="5" fillId="0" borderId="1" xfId="0" applyNumberFormat="1" applyFont="1" applyBorder="1" applyAlignment="1">
      <alignment horizontal="left" wrapText="1"/>
    </xf>
    <xf numFmtId="0" fontId="1" fillId="0" borderId="1" xfId="0" applyFont="1" applyBorder="1" applyAlignment="1">
      <alignment horizontal="center" wrapText="1"/>
    </xf>
    <xf numFmtId="0" fontId="7" fillId="0" borderId="3" xfId="0" applyFont="1" applyBorder="1" applyAlignment="1">
      <alignment horizontal="left" wrapText="1"/>
    </xf>
    <xf numFmtId="0" fontId="6" fillId="0" borderId="0" xfId="0" applyFont="1" applyAlignment="1">
      <alignment horizontal="left" wrapText="1"/>
    </xf>
    <xf numFmtId="169" fontId="6" fillId="0" borderId="0" xfId="0" applyNumberFormat="1" applyFont="1" applyAlignment="1">
      <alignment horizontal="right" wrapText="1"/>
    </xf>
    <xf numFmtId="175" fontId="6" fillId="0" borderId="0" xfId="0" applyNumberFormat="1" applyFont="1" applyAlignment="1">
      <alignment wrapText="1"/>
    </xf>
    <xf numFmtId="176" fontId="6" fillId="0" borderId="0" xfId="0" applyNumberFormat="1" applyFont="1" applyAlignment="1">
      <alignment horizontal="right" wrapText="1"/>
    </xf>
    <xf numFmtId="168" fontId="6" fillId="0" borderId="0" xfId="0" applyNumberFormat="1" applyFont="1" applyAlignment="1">
      <alignment wrapText="1"/>
    </xf>
    <xf numFmtId="177" fontId="6" fillId="0" borderId="0" xfId="0" applyNumberFormat="1" applyFont="1" applyAlignment="1">
      <alignment wrapText="1"/>
    </xf>
    <xf numFmtId="0" fontId="6" fillId="0" borderId="0" xfId="0" applyFont="1" applyAlignment="1">
      <alignment wrapText="1"/>
    </xf>
    <xf numFmtId="168" fontId="6" fillId="0" borderId="1" xfId="0" applyNumberFormat="1" applyFont="1" applyBorder="1" applyAlignment="1">
      <alignment wrapText="1"/>
    </xf>
    <xf numFmtId="0" fontId="1" fillId="0" borderId="0" xfId="0" applyFont="1" applyAlignment="1">
      <alignment horizontal="right" wrapText="1"/>
    </xf>
    <xf numFmtId="0" fontId="5" fillId="0" borderId="0" xfId="0" applyFont="1" applyAlignment="1">
      <alignment horizontal="left" wrapText="1" indent="1"/>
    </xf>
    <xf numFmtId="164" fontId="6" fillId="0" borderId="4" xfId="0" applyNumberFormat="1" applyFont="1" applyBorder="1" applyAlignment="1">
      <alignment wrapText="1"/>
    </xf>
    <xf numFmtId="0" fontId="6" fillId="0" borderId="3" xfId="0" applyFont="1" applyBorder="1" applyAlignment="1">
      <alignment wrapText="1"/>
    </xf>
    <xf numFmtId="0" fontId="6" fillId="0" borderId="3" xfId="0" applyFont="1" applyBorder="1" applyAlignment="1">
      <alignment horizontal="right" wrapText="1"/>
    </xf>
    <xf numFmtId="0" fontId="6" fillId="0" borderId="0" xfId="0" applyFont="1" applyAlignment="1">
      <alignment horizontal="right" wrapText="1"/>
    </xf>
    <xf numFmtId="178" fontId="6" fillId="0" borderId="0" xfId="0" applyNumberFormat="1" applyFont="1" applyAlignment="1">
      <alignment horizontal="right" wrapText="1"/>
    </xf>
    <xf numFmtId="0" fontId="1" fillId="0" borderId="0" xfId="0" applyFont="1" applyAlignment="1">
      <alignment horizontal="left" wrapText="1"/>
    </xf>
    <xf numFmtId="0" fontId="5" fillId="0" borderId="1" xfId="0" applyFont="1" applyBorder="1" applyAlignment="1">
      <alignment horizontal="center" wrapText="1"/>
    </xf>
    <xf numFmtId="0" fontId="1" fillId="0" borderId="3" xfId="0" applyFont="1" applyBorder="1" applyAlignment="1">
      <alignment horizontal="left" wrapText="1"/>
    </xf>
    <xf numFmtId="0" fontId="6" fillId="0" borderId="0" xfId="0" applyFont="1" applyAlignment="1">
      <alignment horizontal="left" wrapText="1" indent="1"/>
    </xf>
    <xf numFmtId="179" fontId="6" fillId="0" borderId="0" xfId="0" applyNumberFormat="1" applyFont="1" applyAlignment="1">
      <alignment wrapText="1"/>
    </xf>
    <xf numFmtId="0" fontId="1" fillId="0" borderId="5" xfId="0" applyFont="1" applyBorder="1" applyAlignment="1">
      <alignment horizontal="left" wrapText="1"/>
    </xf>
    <xf numFmtId="0" fontId="8" fillId="2" borderId="0" xfId="0" applyFont="1" applyFill="1" applyAlignment="1">
      <alignment horizontal="center" wrapText="1"/>
    </xf>
    <xf numFmtId="180" fontId="8" fillId="0" borderId="1" xfId="0" applyNumberFormat="1" applyFont="1" applyBorder="1" applyAlignment="1">
      <alignment horizontal="center" wrapText="1"/>
    </xf>
    <xf numFmtId="164" fontId="1" fillId="0" borderId="0" xfId="0" applyNumberFormat="1" applyFont="1" applyAlignment="1">
      <alignment wrapText="1"/>
    </xf>
    <xf numFmtId="168" fontId="1" fillId="0" borderId="0" xfId="0" applyNumberFormat="1" applyFont="1" applyAlignment="1">
      <alignment wrapText="1"/>
    </xf>
    <xf numFmtId="168" fontId="1" fillId="0" borderId="1" xfId="0" applyNumberFormat="1" applyFont="1" applyBorder="1" applyAlignment="1">
      <alignment wrapText="1"/>
    </xf>
    <xf numFmtId="0" fontId="8" fillId="3" borderId="0" xfId="0" applyFont="1" applyFill="1" applyAlignment="1">
      <alignment horizontal="left" wrapText="1" indent="1"/>
    </xf>
    <xf numFmtId="164" fontId="1" fillId="0" borderId="4" xfId="0" applyNumberFormat="1" applyFont="1" applyBorder="1" applyAlignment="1">
      <alignment wrapText="1"/>
    </xf>
    <xf numFmtId="0" fontId="8" fillId="3" borderId="0" xfId="0" applyFont="1" applyFill="1" applyAlignment="1">
      <alignment horizontal="left" wrapText="1"/>
    </xf>
    <xf numFmtId="0" fontId="8" fillId="2" borderId="0" xfId="0" applyFont="1" applyFill="1" applyAlignment="1">
      <alignment horizontal="left" wrapText="1" indent="1"/>
    </xf>
    <xf numFmtId="168" fontId="1" fillId="0" borderId="3" xfId="0" applyNumberFormat="1" applyFont="1" applyBorder="1" applyAlignment="1">
      <alignment wrapText="1"/>
    </xf>
    <xf numFmtId="168" fontId="1" fillId="0" borderId="2" xfId="0" applyNumberFormat="1" applyFont="1" applyBorder="1" applyAlignment="1">
      <alignment wrapText="1"/>
    </xf>
    <xf numFmtId="0" fontId="1" fillId="0" borderId="3" xfId="0" applyFont="1" applyBorder="1" applyAlignment="1">
      <alignment horizontal="right" wrapText="1"/>
    </xf>
    <xf numFmtId="0" fontId="1" fillId="0" borderId="5" xfId="0" applyFont="1" applyBorder="1" applyAlignment="1">
      <alignment horizontal="right" wrapText="1"/>
    </xf>
    <xf numFmtId="181" fontId="8" fillId="3" borderId="2" xfId="0" applyNumberFormat="1" applyFont="1" applyFill="1" applyBorder="1" applyAlignment="1">
      <alignment horizontal="center" wrapText="1"/>
    </xf>
    <xf numFmtId="181" fontId="8" fillId="0" borderId="2" xfId="0" applyNumberFormat="1" applyFont="1" applyBorder="1" applyAlignment="1">
      <alignment horizontal="center" wrapText="1"/>
    </xf>
    <xf numFmtId="164" fontId="1" fillId="2" borderId="0" xfId="0" applyNumberFormat="1" applyFont="1" applyFill="1" applyAlignment="1">
      <alignment wrapText="1"/>
    </xf>
    <xf numFmtId="168" fontId="1" fillId="3" borderId="1" xfId="0" applyNumberFormat="1" applyFont="1" applyFill="1" applyBorder="1" applyAlignment="1">
      <alignment wrapText="1"/>
    </xf>
    <xf numFmtId="168" fontId="1" fillId="2" borderId="3" xfId="0" applyNumberFormat="1" applyFont="1" applyFill="1" applyBorder="1" applyAlignment="1">
      <alignment wrapText="1"/>
    </xf>
    <xf numFmtId="168" fontId="1" fillId="2" borderId="0" xfId="0" applyNumberFormat="1" applyFont="1" applyFill="1" applyAlignment="1">
      <alignment wrapText="1"/>
    </xf>
    <xf numFmtId="168" fontId="1" fillId="3" borderId="0" xfId="0" applyNumberFormat="1" applyFont="1" applyFill="1" applyAlignment="1">
      <alignment wrapText="1"/>
    </xf>
    <xf numFmtId="168" fontId="1" fillId="3" borderId="2" xfId="0" applyNumberFormat="1" applyFont="1" applyFill="1" applyBorder="1" applyAlignment="1">
      <alignment wrapText="1"/>
    </xf>
    <xf numFmtId="0" fontId="8" fillId="2" borderId="0" xfId="0" applyFont="1" applyFill="1" applyAlignment="1">
      <alignment horizontal="left" wrapText="1"/>
    </xf>
    <xf numFmtId="168" fontId="1" fillId="3" borderId="3" xfId="0" applyNumberFormat="1" applyFont="1" applyFill="1" applyBorder="1" applyAlignment="1">
      <alignment wrapText="1"/>
    </xf>
    <xf numFmtId="164" fontId="1" fillId="2" borderId="4" xfId="0" applyNumberFormat="1" applyFont="1" applyFill="1" applyBorder="1" applyAlignment="1">
      <alignment wrapText="1"/>
    </xf>
    <xf numFmtId="165" fontId="1" fillId="3" borderId="6" xfId="0" applyNumberFormat="1" applyFont="1" applyFill="1" applyBorder="1" applyAlignment="1">
      <alignment wrapText="1"/>
    </xf>
    <xf numFmtId="165" fontId="1" fillId="0" borderId="6" xfId="0" applyNumberFormat="1" applyFont="1" applyBorder="1" applyAlignment="1">
      <alignment wrapText="1"/>
    </xf>
    <xf numFmtId="165" fontId="1" fillId="2" borderId="7" xfId="0" applyNumberFormat="1" applyFont="1" applyFill="1" applyBorder="1" applyAlignment="1">
      <alignment wrapText="1"/>
    </xf>
    <xf numFmtId="165" fontId="1" fillId="0" borderId="7" xfId="0" applyNumberFormat="1" applyFont="1" applyBorder="1" applyAlignment="1">
      <alignment wrapText="1"/>
    </xf>
    <xf numFmtId="165" fontId="1" fillId="3" borderId="7" xfId="0" applyNumberFormat="1" applyFont="1" applyFill="1" applyBorder="1" applyAlignment="1">
      <alignment wrapText="1"/>
    </xf>
    <xf numFmtId="177" fontId="1" fillId="3" borderId="6" xfId="0" applyNumberFormat="1" applyFont="1" applyFill="1" applyBorder="1" applyAlignment="1">
      <alignment wrapText="1"/>
    </xf>
    <xf numFmtId="177" fontId="1" fillId="0" borderId="6" xfId="0" applyNumberFormat="1" applyFont="1" applyBorder="1" applyAlignment="1">
      <alignment wrapText="1"/>
    </xf>
    <xf numFmtId="177" fontId="1" fillId="2" borderId="7" xfId="0" applyNumberFormat="1" applyFont="1" applyFill="1" applyBorder="1" applyAlignment="1">
      <alignment wrapText="1"/>
    </xf>
    <xf numFmtId="177" fontId="1" fillId="0" borderId="7" xfId="0" applyNumberFormat="1" applyFont="1" applyBorder="1" applyAlignment="1">
      <alignment wrapText="1"/>
    </xf>
    <xf numFmtId="0" fontId="8" fillId="0" borderId="3" xfId="0" applyFont="1" applyBorder="1" applyAlignment="1">
      <alignment horizontal="center" wrapText="1"/>
    </xf>
    <xf numFmtId="0" fontId="1" fillId="2" borderId="5" xfId="0" applyFont="1" applyFill="1" applyBorder="1" applyAlignment="1">
      <alignment horizontal="right" wrapText="1"/>
    </xf>
    <xf numFmtId="0" fontId="1" fillId="3" borderId="5" xfId="0" applyFont="1" applyFill="1" applyBorder="1" applyAlignment="1">
      <alignment horizontal="right" wrapText="1"/>
    </xf>
    <xf numFmtId="181" fontId="5" fillId="3" borderId="2" xfId="0" applyNumberFormat="1" applyFont="1" applyFill="1" applyBorder="1" applyAlignment="1">
      <alignment horizontal="center" wrapText="1"/>
    </xf>
    <xf numFmtId="0" fontId="6" fillId="3" borderId="0" xfId="0" applyFont="1" applyFill="1" applyAlignment="1">
      <alignment wrapText="1"/>
    </xf>
    <xf numFmtId="0" fontId="6" fillId="3" borderId="0" xfId="0" applyFont="1" applyFill="1" applyAlignment="1">
      <alignment wrapText="1" indent="1"/>
    </xf>
    <xf numFmtId="0" fontId="6" fillId="2" borderId="0" xfId="0" applyFont="1" applyFill="1" applyAlignment="1">
      <alignment wrapText="1" indent="2"/>
    </xf>
    <xf numFmtId="164" fontId="6" fillId="3" borderId="2" xfId="0" applyNumberFormat="1" applyFont="1" applyFill="1" applyBorder="1" applyAlignment="1">
      <alignment wrapText="1"/>
    </xf>
    <xf numFmtId="168" fontId="6" fillId="2" borderId="0" xfId="0" applyNumberFormat="1" applyFont="1" applyFill="1" applyAlignment="1">
      <alignment wrapText="1"/>
    </xf>
    <xf numFmtId="0" fontId="1" fillId="3" borderId="0" xfId="0" applyFont="1" applyFill="1" applyAlignment="1">
      <alignment horizontal="left" wrapText="1" indent="2"/>
    </xf>
    <xf numFmtId="0" fontId="6" fillId="2" borderId="0" xfId="0" applyFont="1" applyFill="1" applyAlignment="1">
      <alignment wrapText="1" indent="1"/>
    </xf>
    <xf numFmtId="164" fontId="6" fillId="3" borderId="3" xfId="0" applyNumberFormat="1" applyFont="1" applyFill="1" applyBorder="1" applyAlignment="1">
      <alignment wrapText="1"/>
    </xf>
    <xf numFmtId="177" fontId="6" fillId="3" borderId="1" xfId="0" applyNumberFormat="1" applyFont="1" applyFill="1" applyBorder="1" applyAlignment="1">
      <alignment wrapText="1"/>
    </xf>
    <xf numFmtId="165" fontId="6" fillId="2" borderId="4" xfId="0" applyNumberFormat="1" applyFont="1" applyFill="1" applyBorder="1" applyAlignment="1">
      <alignment wrapText="1"/>
    </xf>
    <xf numFmtId="0" fontId="6" fillId="2" borderId="1" xfId="0" applyFont="1" applyFill="1" applyBorder="1" applyAlignment="1">
      <alignment horizontal="center" wrapText="1"/>
    </xf>
    <xf numFmtId="0" fontId="6" fillId="2" borderId="3" xfId="0" applyFont="1" applyFill="1" applyBorder="1" applyAlignment="1">
      <alignment horizontal="left" wrapText="1"/>
    </xf>
    <xf numFmtId="0" fontId="1" fillId="3" borderId="5" xfId="0" applyFont="1" applyFill="1" applyBorder="1" applyAlignment="1">
      <alignment wrapText="1"/>
    </xf>
    <xf numFmtId="180" fontId="5" fillId="2" borderId="2" xfId="0" applyNumberFormat="1" applyFont="1" applyFill="1" applyBorder="1" applyAlignment="1">
      <alignment horizontal="center" wrapText="1"/>
    </xf>
    <xf numFmtId="180" fontId="5" fillId="0" borderId="2" xfId="0" applyNumberFormat="1" applyFont="1" applyBorder="1" applyAlignment="1">
      <alignment horizontal="center" wrapText="1"/>
    </xf>
    <xf numFmtId="182" fontId="6" fillId="3" borderId="0" xfId="0" applyNumberFormat="1" applyFont="1" applyFill="1" applyAlignment="1">
      <alignment wrapText="1"/>
    </xf>
    <xf numFmtId="182" fontId="6" fillId="0" borderId="0" xfId="0" applyNumberFormat="1" applyFont="1" applyAlignment="1">
      <alignment wrapText="1"/>
    </xf>
    <xf numFmtId="183" fontId="6" fillId="2" borderId="1" xfId="0" applyNumberFormat="1" applyFont="1" applyFill="1" applyBorder="1" applyAlignment="1">
      <alignment wrapText="1"/>
    </xf>
    <xf numFmtId="183" fontId="6" fillId="0" borderId="1" xfId="0" applyNumberFormat="1" applyFont="1" applyBorder="1" applyAlignment="1">
      <alignment wrapText="1"/>
    </xf>
    <xf numFmtId="183" fontId="6" fillId="3" borderId="3" xfId="0" applyNumberFormat="1" applyFont="1" applyFill="1" applyBorder="1" applyAlignment="1">
      <alignment wrapText="1"/>
    </xf>
    <xf numFmtId="183" fontId="6" fillId="0" borderId="3" xfId="0" applyNumberFormat="1" applyFont="1" applyBorder="1" applyAlignment="1">
      <alignment wrapText="1"/>
    </xf>
    <xf numFmtId="183" fontId="6" fillId="0" borderId="0" xfId="0" applyNumberFormat="1" applyFont="1" applyAlignment="1">
      <alignment wrapText="1"/>
    </xf>
    <xf numFmtId="183" fontId="6" fillId="3" borderId="0" xfId="0" applyNumberFormat="1" applyFont="1" applyFill="1" applyAlignment="1">
      <alignment wrapText="1"/>
    </xf>
    <xf numFmtId="183" fontId="6" fillId="2" borderId="0" xfId="0" applyNumberFormat="1" applyFont="1" applyFill="1" applyAlignment="1">
      <alignment wrapText="1"/>
    </xf>
    <xf numFmtId="173" fontId="6" fillId="0" borderId="1" xfId="0" applyNumberFormat="1" applyFont="1" applyBorder="1" applyAlignment="1">
      <alignment wrapText="1"/>
    </xf>
    <xf numFmtId="182" fontId="6" fillId="3" borderId="4" xfId="0" applyNumberFormat="1" applyFont="1" applyFill="1" applyBorder="1" applyAlignment="1">
      <alignment wrapText="1"/>
    </xf>
    <xf numFmtId="182" fontId="6" fillId="0" borderId="4" xfId="0" applyNumberFormat="1" applyFont="1" applyBorder="1" applyAlignment="1">
      <alignment wrapText="1"/>
    </xf>
    <xf numFmtId="165" fontId="6" fillId="2" borderId="7" xfId="0" applyNumberFormat="1" applyFont="1" applyFill="1" applyBorder="1" applyAlignment="1">
      <alignment wrapText="1"/>
    </xf>
    <xf numFmtId="165" fontId="6" fillId="0" borderId="7" xfId="0" applyNumberFormat="1" applyFont="1" applyBorder="1" applyAlignment="1">
      <alignment wrapText="1"/>
    </xf>
    <xf numFmtId="166" fontId="6" fillId="3" borderId="5" xfId="0" applyNumberFormat="1" applyFont="1" applyFill="1" applyBorder="1" applyAlignment="1">
      <alignment horizontal="right" wrapText="1"/>
    </xf>
    <xf numFmtId="166" fontId="6" fillId="0" borderId="5" xfId="0" applyNumberFormat="1" applyFont="1" applyBorder="1" applyAlignment="1">
      <alignment horizontal="right" wrapText="1"/>
    </xf>
    <xf numFmtId="0" fontId="1" fillId="2" borderId="0" xfId="0" applyFont="1" applyFill="1" applyAlignment="1">
      <alignment horizontal="left" wrapText="1"/>
    </xf>
    <xf numFmtId="0" fontId="0" fillId="0" borderId="0" xfId="0"/>
    <xf numFmtId="0" fontId="1" fillId="3" borderId="0" xfId="0" applyFont="1" applyFill="1" applyAlignment="1">
      <alignment horizontal="left" wrapText="1"/>
    </xf>
    <xf numFmtId="0" fontId="5" fillId="2" borderId="1" xfId="0" applyFont="1" applyFill="1" applyBorder="1" applyAlignment="1">
      <alignment horizontal="center" wrapText="1"/>
    </xf>
    <xf numFmtId="0" fontId="5" fillId="2" borderId="1" xfId="0" applyFont="1" applyFill="1" applyBorder="1" applyAlignment="1">
      <alignment horizontal="left" wrapText="1"/>
    </xf>
    <xf numFmtId="0" fontId="7" fillId="0" borderId="0" xfId="0" applyFont="1" applyAlignment="1">
      <alignment wrapText="1" indent="3"/>
    </xf>
    <xf numFmtId="0" fontId="5" fillId="3" borderId="1" xfId="0" applyFont="1" applyFill="1" applyBorder="1" applyAlignment="1">
      <alignment horizontal="center" wrapText="1"/>
    </xf>
    <xf numFmtId="0" fontId="7" fillId="2" borderId="3" xfId="0" applyFont="1" applyFill="1" applyBorder="1" applyAlignment="1">
      <alignment horizontal="center" wrapText="1"/>
    </xf>
    <xf numFmtId="0" fontId="7" fillId="0" borderId="3" xfId="0" applyFont="1" applyBorder="1" applyAlignment="1">
      <alignment horizontal="center" wrapText="1"/>
    </xf>
    <xf numFmtId="0" fontId="1" fillId="2" borderId="0" xfId="0" applyFont="1" applyFill="1" applyAlignment="1">
      <alignment horizontal="center" wrapText="1"/>
    </xf>
    <xf numFmtId="0" fontId="1" fillId="3" borderId="0" xfId="0" applyFont="1" applyFill="1" applyAlignment="1">
      <alignment horizontal="center" wrapText="1"/>
    </xf>
    <xf numFmtId="0" fontId="6" fillId="2" borderId="3" xfId="0" applyFont="1" applyFill="1" applyBorder="1" applyAlignment="1">
      <alignment horizontal="right" wrapText="1"/>
    </xf>
    <xf numFmtId="0" fontId="7" fillId="2" borderId="3" xfId="0" applyFont="1" applyFill="1" applyBorder="1" applyAlignment="1">
      <alignment horizontal="left" wrapText="1"/>
    </xf>
    <xf numFmtId="0" fontId="5" fillId="0" borderId="2" xfId="0" applyFont="1" applyBorder="1" applyAlignment="1">
      <alignment horizontal="center" wrapText="1"/>
    </xf>
    <xf numFmtId="0" fontId="1" fillId="2" borderId="3" xfId="0" applyFont="1" applyFill="1" applyBorder="1" applyAlignment="1">
      <alignment horizontal="center" wrapText="1"/>
    </xf>
    <xf numFmtId="0" fontId="1" fillId="0" borderId="3" xfId="0" applyFont="1" applyBorder="1" applyAlignment="1">
      <alignment horizontal="center" wrapText="1"/>
    </xf>
    <xf numFmtId="0" fontId="1" fillId="2" borderId="3" xfId="0" applyFont="1" applyFill="1" applyBorder="1" applyAlignment="1">
      <alignment horizontal="left" wrapText="1"/>
    </xf>
    <xf numFmtId="0" fontId="1" fillId="3" borderId="3" xfId="0" applyFont="1" applyFill="1" applyBorder="1" applyAlignment="1">
      <alignment horizontal="center" wrapText="1"/>
    </xf>
    <xf numFmtId="0" fontId="1" fillId="3" borderId="3" xfId="0" applyFont="1" applyFill="1" applyBorder="1" applyAlignment="1">
      <alignment horizontal="left" wrapText="1"/>
    </xf>
    <xf numFmtId="0" fontId="5" fillId="2" borderId="2" xfId="0" applyFont="1" applyFill="1" applyBorder="1" applyAlignment="1">
      <alignment horizontal="center" wrapText="1"/>
    </xf>
    <xf numFmtId="0" fontId="7" fillId="3" borderId="3" xfId="0" applyFont="1" applyFill="1" applyBorder="1" applyAlignment="1">
      <alignment horizontal="center" wrapText="1"/>
    </xf>
    <xf numFmtId="0" fontId="5" fillId="3" borderId="2" xfId="0" applyFont="1" applyFill="1" applyBorder="1" applyAlignment="1">
      <alignment horizontal="center" wrapText="1"/>
    </xf>
    <xf numFmtId="0" fontId="7" fillId="0" borderId="0" xfId="0" applyFont="1" applyAlignment="1">
      <alignment wrapText="1"/>
    </xf>
    <xf numFmtId="0" fontId="8" fillId="3" borderId="0" xfId="0" applyFont="1" applyFill="1" applyAlignment="1">
      <alignment horizontal="center" wrapText="1"/>
    </xf>
    <xf numFmtId="0" fontId="8" fillId="2" borderId="0" xfId="0" applyFont="1" applyFill="1" applyAlignment="1">
      <alignment horizontal="center" wrapText="1"/>
    </xf>
    <xf numFmtId="0" fontId="9" fillId="3" borderId="0" xfId="0" applyFont="1" applyFill="1" applyAlignment="1">
      <alignment horizontal="center" vertical="top" wrapText="1"/>
    </xf>
    <xf numFmtId="0" fontId="8" fillId="2" borderId="1" xfId="0" applyFont="1" applyFill="1" applyBorder="1" applyAlignment="1">
      <alignment horizontal="center" wrapText="1"/>
    </xf>
    <xf numFmtId="0" fontId="8" fillId="0" borderId="1" xfId="0" applyFont="1" applyBorder="1" applyAlignment="1">
      <alignment horizontal="center" wrapText="1"/>
    </xf>
    <xf numFmtId="0" fontId="5" fillId="2" borderId="0" xfId="0" applyFont="1" applyFill="1" applyAlignment="1">
      <alignment horizontal="center" wrapText="1"/>
    </xf>
    <xf numFmtId="0" fontId="5" fillId="3" borderId="0" xfId="0" applyFont="1" applyFill="1" applyAlignment="1">
      <alignment horizontal="center" wrapText="1"/>
    </xf>
    <xf numFmtId="0" fontId="1" fillId="3" borderId="0" xfId="0" applyFont="1" applyFill="1" applyAlignment="1">
      <alignment horizontal="center" vertical="top" wrapText="1"/>
    </xf>
    <xf numFmtId="0" fontId="6" fillId="3" borderId="0" xfId="0" applyFont="1" applyFill="1" applyAlignment="1">
      <alignment horizontal="left" wrapText="1"/>
    </xf>
    <xf numFmtId="176" fontId="5" fillId="3" borderId="2" xfId="0" applyNumberFormat="1" applyFont="1" applyFill="1" applyBorder="1" applyAlignment="1">
      <alignment horizontal="center" wrapText="1"/>
    </xf>
    <xf numFmtId="164" fontId="6" fillId="3" borderId="2" xfId="0" applyNumberFormat="1" applyFont="1" applyFill="1" applyBorder="1" applyAlignment="1">
      <alignment wrapText="1"/>
    </xf>
    <xf numFmtId="0" fontId="6" fillId="3" borderId="2" xfId="0" applyFont="1" applyFill="1" applyBorder="1" applyAlignment="1">
      <alignment horizontal="right" wrapText="1"/>
    </xf>
    <xf numFmtId="168" fontId="6" fillId="2" borderId="1" xfId="0" applyNumberFormat="1" applyFont="1" applyFill="1" applyBorder="1" applyAlignment="1">
      <alignment wrapText="1"/>
    </xf>
    <xf numFmtId="0" fontId="6" fillId="2" borderId="1" xfId="0" applyFont="1" applyFill="1" applyBorder="1" applyAlignment="1">
      <alignment horizontal="right" wrapText="1"/>
    </xf>
    <xf numFmtId="0" fontId="6" fillId="3" borderId="0" xfId="0" applyFont="1" applyFill="1" applyAlignment="1">
      <alignment horizontal="right" wrapText="1"/>
    </xf>
    <xf numFmtId="164" fontId="6" fillId="2" borderId="0" xfId="0" applyNumberFormat="1" applyFont="1" applyFill="1" applyAlignment="1">
      <alignment wrapText="1"/>
    </xf>
    <xf numFmtId="0" fontId="6" fillId="2" borderId="0" xfId="0" applyFont="1" applyFill="1" applyAlignment="1">
      <alignment horizontal="right" wrapText="1"/>
    </xf>
    <xf numFmtId="0" fontId="6" fillId="2" borderId="3" xfId="0" applyFont="1" applyFill="1" applyBorder="1" applyAlignment="1">
      <alignment horizontal="left" wrapText="1"/>
    </xf>
    <xf numFmtId="168" fontId="6" fillId="2" borderId="0" xfId="0" applyNumberFormat="1" applyFont="1" applyFill="1" applyAlignment="1">
      <alignment wrapText="1"/>
    </xf>
    <xf numFmtId="168" fontId="6" fillId="3" borderId="0" xfId="0" applyNumberFormat="1" applyFont="1" applyFill="1" applyAlignment="1">
      <alignment wrapText="1"/>
    </xf>
    <xf numFmtId="164" fontId="6" fillId="3" borderId="3" xfId="0" applyNumberFormat="1" applyFont="1" applyFill="1" applyBorder="1" applyAlignment="1">
      <alignment wrapText="1"/>
    </xf>
    <xf numFmtId="0" fontId="6" fillId="3" borderId="3" xfId="0" applyFont="1" applyFill="1" applyBorder="1" applyAlignment="1">
      <alignment horizontal="left" wrapText="1"/>
    </xf>
    <xf numFmtId="0" fontId="6" fillId="2" borderId="0" xfId="0" applyFont="1" applyFill="1" applyAlignment="1">
      <alignment horizontal="left" wrapText="1"/>
    </xf>
    <xf numFmtId="165" fontId="6" fillId="2" borderId="4" xfId="0" applyNumberFormat="1" applyFont="1" applyFill="1" applyBorder="1" applyAlignment="1">
      <alignment wrapText="1"/>
    </xf>
    <xf numFmtId="0" fontId="6" fillId="2" borderId="4" xfId="0" applyFont="1" applyFill="1" applyBorder="1" applyAlignment="1">
      <alignment horizontal="right" wrapText="1"/>
    </xf>
    <xf numFmtId="177" fontId="6" fillId="3" borderId="1" xfId="0" applyNumberFormat="1" applyFont="1" applyFill="1" applyBorder="1" applyAlignment="1">
      <alignment wrapText="1"/>
    </xf>
    <xf numFmtId="0" fontId="6" fillId="3" borderId="1" xfId="0" applyFont="1" applyFill="1" applyBorder="1" applyAlignment="1">
      <alignment horizontal="right" wrapText="1"/>
    </xf>
    <xf numFmtId="0" fontId="6" fillId="3" borderId="3" xfId="0" applyFont="1" applyFill="1" applyBorder="1" applyAlignment="1">
      <alignment wrapText="1"/>
    </xf>
    <xf numFmtId="0" fontId="6" fillId="0" borderId="3" xfId="0" applyFont="1" applyBorder="1" applyAlignment="1">
      <alignment horizontal="center" wrapText="1"/>
    </xf>
    <xf numFmtId="0" fontId="6" fillId="3" borderId="0" xfId="0" applyFont="1" applyFill="1" applyAlignment="1">
      <alignment horizontal="left" wrapText="1" indent="3"/>
    </xf>
    <xf numFmtId="0" fontId="5" fillId="3" borderId="1" xfId="0" applyFont="1" applyFill="1" applyBorder="1" applyAlignment="1">
      <alignment horizontal="left" wrapText="1"/>
    </xf>
    <xf numFmtId="0" fontId="5" fillId="0" borderId="1" xfId="0" applyFont="1" applyBorder="1" applyAlignment="1">
      <alignment horizontal="center" wrapText="1"/>
    </xf>
    <xf numFmtId="0" fontId="5" fillId="2" borderId="0" xfId="0" applyFont="1" applyFill="1" applyBorder="1" applyAlignment="1">
      <alignment horizontal="center" wrapText="1"/>
    </xf>
    <xf numFmtId="0" fontId="7" fillId="2" borderId="0" xfId="0" applyFont="1" applyFill="1" applyAlignment="1">
      <alignment horizontal="center" wrapText="1"/>
    </xf>
    <xf numFmtId="0" fontId="7" fillId="3" borderId="0" xfId="0" applyFont="1" applyFill="1" applyAlignment="1">
      <alignment horizontal="left" wrapText="1"/>
    </xf>
    <xf numFmtId="0" fontId="0" fillId="0" borderId="0" xfId="0" applyAlignment="1">
      <alignment horizontal="center"/>
    </xf>
    <xf numFmtId="0" fontId="0" fillId="0" borderId="0" xfId="0" applyAlignment="1">
      <alignment horizontal="center"/>
    </xf>
    <xf numFmtId="183" fontId="6" fillId="3" borderId="3" xfId="0" applyNumberFormat="1" applyFont="1" applyFill="1" applyBorder="1" applyAlignment="1">
      <alignment horizontal="left" wrapText="1" indent="1"/>
    </xf>
    <xf numFmtId="0" fontId="0" fillId="0" borderId="0" xfId="0" applyAlignment="1">
      <alignment horizontal="left" indent="1"/>
    </xf>
    <xf numFmtId="183" fontId="6" fillId="0" borderId="3" xfId="0" applyNumberFormat="1" applyFont="1" applyBorder="1" applyAlignment="1">
      <alignment horizontal="left" wrapText="1" indent="1"/>
    </xf>
  </cellXfs>
  <cellStyles count="6">
    <cellStyle name="Heading 1" xfId="3"/>
    <cellStyle name="Heading 2" xfId="4"/>
    <cellStyle name="Heading 3" xfId="5"/>
    <cellStyle name="Normal" xfId="0" builtinId="0"/>
    <cellStyle name="Normal (Table)" xfId="1"/>
    <cellStyle name="Normal 2" xfId="2"/>
  </cellStyles>
  <dxfs count="40">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FFFFFF"/>
        </patternFill>
      </fill>
    </dxf>
    <dxf>
      <fill>
        <patternFill patternType="solid">
          <bgColor rgb="FFCCEE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FFFFFF"/>
        </patternFill>
      </fill>
    </dxf>
    <dxf>
      <fill>
        <patternFill patternType="solid">
          <bgColor rgb="FFCCEE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s>
  <tableStyles count="20" defaultTableStyle="TableStyleMedium2" defaultPivotStyle="PivotStyleLight16">
    <tableStyle name="tableStyle1" pivot="0" count="2">
      <tableStyleElement type="firstRowStripe" dxfId="39"/>
      <tableStyleElement type="secondRowStripe" dxfId="38"/>
    </tableStyle>
    <tableStyle name="tableStyle2" pivot="0" count="2">
      <tableStyleElement type="firstRowStripe" dxfId="37"/>
      <tableStyleElement type="secondRowStripe" dxfId="36"/>
    </tableStyle>
    <tableStyle name="tableStyle3" pivot="0" count="2">
      <tableStyleElement type="firstRowStripe" dxfId="35"/>
      <tableStyleElement type="secondRowStripe" dxfId="34"/>
    </tableStyle>
    <tableStyle name="tableStyle4" pivot="0" count="2">
      <tableStyleElement type="firstRowStripe" dxfId="33"/>
      <tableStyleElement type="secondRowStripe" dxfId="32"/>
    </tableStyle>
    <tableStyle name="tableStyle5" pivot="0" count="2">
      <tableStyleElement type="firstRowStripe" dxfId="31"/>
      <tableStyleElement type="secondRowStripe" dxfId="30"/>
    </tableStyle>
    <tableStyle name="tableStyle6" pivot="0" count="2">
      <tableStyleElement type="firstRowStripe" dxfId="29"/>
      <tableStyleElement type="secondRowStripe" dxfId="28"/>
    </tableStyle>
    <tableStyle name="tableStyle7" pivot="0" count="2">
      <tableStyleElement type="firstRowStripe" dxfId="27"/>
      <tableStyleElement type="secondRowStripe" dxfId="26"/>
    </tableStyle>
    <tableStyle name="tableStyle8" pivot="0" count="2">
      <tableStyleElement type="firstRowStripe" dxfId="25"/>
      <tableStyleElement type="secondRowStripe" dxfId="24"/>
    </tableStyle>
    <tableStyle name="tableStyle9" pivot="0" count="2">
      <tableStyleElement type="firstRowStripe" dxfId="23"/>
      <tableStyleElement type="secondRowStripe" dxfId="22"/>
    </tableStyle>
    <tableStyle name="tableStyle10" pivot="0" count="2">
      <tableStyleElement type="firstRowStripe" dxfId="21"/>
      <tableStyleElement type="secondRowStripe" dxfId="20"/>
    </tableStyle>
    <tableStyle name="tableStyle11" pivot="0" count="2">
      <tableStyleElement type="firstRowStripe" dxfId="19"/>
      <tableStyleElement type="secondRowStripe" dxfId="18"/>
    </tableStyle>
    <tableStyle name="tableStyle12" pivot="0" count="2">
      <tableStyleElement type="firstRowStripe" dxfId="17"/>
      <tableStyleElement type="secondRowStripe" dxfId="16"/>
    </tableStyle>
    <tableStyle name="tableStyle13" pivot="0" count="2">
      <tableStyleElement type="firstRowStripe" dxfId="15"/>
      <tableStyleElement type="secondRowStripe" dxfId="14"/>
    </tableStyle>
    <tableStyle name="tableStyle14" pivot="0" count="2">
      <tableStyleElement type="firstRowStripe" dxfId="13"/>
      <tableStyleElement type="secondRowStripe" dxfId="12"/>
    </tableStyle>
    <tableStyle name="tableStyle15" pivot="0" count="2">
      <tableStyleElement type="firstRowStripe" dxfId="11"/>
      <tableStyleElement type="secondRowStripe" dxfId="10"/>
    </tableStyle>
    <tableStyle name="tableStyle16" pivot="0" count="2">
      <tableStyleElement type="firstRowStripe" dxfId="9"/>
      <tableStyleElement type="secondRowStripe" dxfId="8"/>
    </tableStyle>
    <tableStyle name="tableStyle17" pivot="0" count="2">
      <tableStyleElement type="firstRowStripe" dxfId="7"/>
      <tableStyleElement type="secondRowStripe" dxfId="6"/>
    </tableStyle>
    <tableStyle name="tableStyle18" pivot="0" count="2">
      <tableStyleElement type="firstRowStripe" dxfId="5"/>
      <tableStyleElement type="secondRowStripe" dxfId="4"/>
    </tableStyle>
    <tableStyle name="tableStyle19" pivot="0" count="2">
      <tableStyleElement type="firstRowStripe" dxfId="3"/>
      <tableStyleElement type="secondRowStripe" dxfId="2"/>
    </tableStyle>
    <tableStyle name="tableStyle20" pivot="0" count="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1" name="Table1" displayName="Table1" ref="G1:G16" headerRowCount="0" totalsRowShown="0">
  <tableColumns count="1">
    <tableColumn id="1" name="Column1"/>
  </tableColumns>
  <tableStyleInfo name="tableStyle1" showFirstColumn="0" showLastColumn="0" showRowStripes="1" showColumnStripes="0"/>
</table>
</file>

<file path=xl/tables/table10.xml><?xml version="1.0" encoding="utf-8"?>
<table xmlns="http://schemas.openxmlformats.org/spreadsheetml/2006/main" id="10" name="Table10" displayName="Table10" ref="A3:I9" headerRowCount="0" totalsRowShown="0">
  <tableColumns count="9">
    <tableColumn id="1" name="Column1"/>
    <tableColumn id="2" name="Column2"/>
    <tableColumn id="3" name="Column3"/>
    <tableColumn id="4" name="Column4"/>
    <tableColumn id="5" name="Column5"/>
    <tableColumn id="6" name="Column6"/>
    <tableColumn id="7" name="Column7"/>
    <tableColumn id="8" name="Column8"/>
    <tableColumn id="9" name="Column9"/>
  </tableColumns>
  <tableStyleInfo name="tableStyle10" showFirstColumn="0" showLastColumn="0" showRowStripes="1" showColumnStripes="0"/>
</table>
</file>

<file path=xl/tables/table11.xml><?xml version="1.0" encoding="utf-8"?>
<table xmlns="http://schemas.openxmlformats.org/spreadsheetml/2006/main" id="11" name="Table11" displayName="Table11" ref="A12:I19" headerRowCount="0" totalsRowShown="0">
  <tableColumns count="9">
    <tableColumn id="1" name="Column1"/>
    <tableColumn id="2" name="Column2"/>
    <tableColumn id="3" name="Column3"/>
    <tableColumn id="4" name="Column4"/>
    <tableColumn id="5" name="Column5"/>
    <tableColumn id="6" name="Column6"/>
    <tableColumn id="7" name="Column7"/>
    <tableColumn id="8" name="Column8"/>
    <tableColumn id="9" name="Column9"/>
  </tableColumns>
  <tableStyleInfo name="tableStyle11" showFirstColumn="0" showLastColumn="0" showRowStripes="1" showColumnStripes="0"/>
</table>
</file>

<file path=xl/tables/table12.xml><?xml version="1.0" encoding="utf-8"?>
<table xmlns="http://schemas.openxmlformats.org/spreadsheetml/2006/main" id="12" name="Table12" displayName="Table12" ref="A21:E32" headerRowCount="0" totalsRowShown="0">
  <tableColumns count="5">
    <tableColumn id="1" name="Column1"/>
    <tableColumn id="2" name="Column2"/>
    <tableColumn id="3" name="Column3"/>
    <tableColumn id="4" name="Column4"/>
    <tableColumn id="5" name="Column5"/>
  </tableColumns>
  <tableStyleInfo name="tableStyle12" showFirstColumn="0" showLastColumn="0" showRowStripes="1" showColumnStripes="0"/>
</table>
</file>

<file path=xl/tables/table13.xml><?xml version="1.0" encoding="utf-8"?>
<table xmlns="http://schemas.openxmlformats.org/spreadsheetml/2006/main" id="13" name="Table13" displayName="Table13" ref="A34:E40" headerRowCount="0" totalsRowShown="0">
  <tableColumns count="5">
    <tableColumn id="1" name="Column1"/>
    <tableColumn id="2" name="Column2"/>
    <tableColumn id="3" name="Column3"/>
    <tableColumn id="4" name="Column4"/>
    <tableColumn id="5" name="Column5"/>
  </tableColumns>
  <tableStyleInfo name="tableStyle13" showFirstColumn="0" showLastColumn="0" showRowStripes="1" showColumnStripes="0"/>
</table>
</file>

<file path=xl/tables/table14.xml><?xml version="1.0" encoding="utf-8"?>
<table xmlns="http://schemas.openxmlformats.org/spreadsheetml/2006/main" id="14" name="Table14" displayName="Table14" ref="B4:D38" headerRowCount="0" totalsRowShown="0">
  <tableColumns count="3">
    <tableColumn id="1" name="Column1"/>
    <tableColumn id="2" name="Column2"/>
    <tableColumn id="3" name="Column3"/>
  </tableColumns>
  <tableStyleInfo name="tableStyle14" showFirstColumn="0" showLastColumn="0" showRowStripes="1" showColumnStripes="0"/>
</table>
</file>

<file path=xl/tables/table15.xml><?xml version="1.0" encoding="utf-8"?>
<table xmlns="http://schemas.openxmlformats.org/spreadsheetml/2006/main" id="15" name="Table15" displayName="Table15" ref="C6:D6" headerRowCount="0" totalsRowShown="0">
  <tableColumns count="2">
    <tableColumn id="1" name="Column1"/>
    <tableColumn id="2" name="Column2"/>
  </tableColumns>
  <tableStyleInfo name="tableStyle15" showFirstColumn="0" showLastColumn="0" showRowStripes="1" showColumnStripes="0"/>
</table>
</file>

<file path=xl/tables/table16.xml><?xml version="1.0" encoding="utf-8"?>
<table xmlns="http://schemas.openxmlformats.org/spreadsheetml/2006/main" id="16" name="Table16" displayName="Table16" ref="G6:H6" headerRowCount="0" totalsRowShown="0">
  <tableColumns count="2">
    <tableColumn id="1" name="Column1"/>
    <tableColumn id="2" name="Column2"/>
  </tableColumns>
  <tableStyleInfo name="tableStyle16" showFirstColumn="0" showLastColumn="0" showRowStripes="1" showColumnStripes="0"/>
</table>
</file>

<file path=xl/tables/table17.xml><?xml version="1.0" encoding="utf-8"?>
<table xmlns="http://schemas.openxmlformats.org/spreadsheetml/2006/main" id="17" name="Table17" displayName="Table17" ref="G8:H60" headerRowCount="0" totalsRowShown="0">
  <tableColumns count="2">
    <tableColumn id="1" name="Column1"/>
    <tableColumn id="2" name="Column2"/>
  </tableColumns>
  <tableStyleInfo name="tableStyle17" showFirstColumn="0" showLastColumn="0" showRowStripes="1" showColumnStripes="0"/>
</table>
</file>

<file path=xl/tables/table18.xml><?xml version="1.0" encoding="utf-8"?>
<table xmlns="http://schemas.openxmlformats.org/spreadsheetml/2006/main" id="18" name="Table18" displayName="Table18" ref="C9:D60" headerRowCount="0" totalsRowShown="0">
  <tableColumns count="2">
    <tableColumn id="1" name="Column1"/>
    <tableColumn id="2" name="Column2"/>
  </tableColumns>
  <tableStyleInfo name="tableStyle18" showFirstColumn="0" showLastColumn="0" showRowStripes="1" showColumnStripes="0"/>
</table>
</file>

<file path=xl/tables/table19.xml><?xml version="1.0" encoding="utf-8"?>
<table xmlns="http://schemas.openxmlformats.org/spreadsheetml/2006/main" id="19" name="Table19" displayName="Table19" ref="C7:J7" headerRowCount="0" totalsRowShown="0">
  <tableColumns count="8">
    <tableColumn id="1" name="Column1"/>
    <tableColumn id="2" name="Column2"/>
    <tableColumn id="3" name="Column3"/>
    <tableColumn id="4" name="Column4"/>
    <tableColumn id="5" name="Column5"/>
    <tableColumn id="6" name="Column6"/>
    <tableColumn id="7" name="Column7"/>
    <tableColumn id="8" name="Column8"/>
  </tableColumns>
  <tableStyleInfo name="tableStyle19" showFirstColumn="0" showLastColumn="0" showRowStripes="1" showColumnStripes="0"/>
</table>
</file>

<file path=xl/tables/table2.xml><?xml version="1.0" encoding="utf-8"?>
<table xmlns="http://schemas.openxmlformats.org/spreadsheetml/2006/main" id="2" name="Table2" displayName="Table2" ref="F1" headerRowCount="0" totalsRowShown="0">
  <tableColumns count="1">
    <tableColumn id="1" name="Column1"/>
  </tableColumns>
  <tableStyleInfo name="tableStyle2" showFirstColumn="0" showLastColumn="0" showRowStripes="1" showColumnStripes="0"/>
</table>
</file>

<file path=xl/tables/table20.xml><?xml version="1.0" encoding="utf-8"?>
<table xmlns="http://schemas.openxmlformats.org/spreadsheetml/2006/main" id="20" name="Table20" displayName="Table20" ref="C9:J28" headerRowCount="0" totalsRowShown="0">
  <tableColumns count="8">
    <tableColumn id="1" name="Column1"/>
    <tableColumn id="2" name="Column2"/>
    <tableColumn id="3" name="Column3"/>
    <tableColumn id="4" name="Column4"/>
    <tableColumn id="5" name="Column5"/>
    <tableColumn id="6" name="Column6"/>
    <tableColumn id="7" name="Column7"/>
    <tableColumn id="8" name="Column8"/>
  </tableColumns>
  <tableStyleInfo name="tableStyle20" showFirstColumn="0" showLastColumn="0" showRowStripes="1" showColumnStripes="0"/>
</table>
</file>

<file path=xl/tables/table3.xml><?xml version="1.0" encoding="utf-8"?>
<table xmlns="http://schemas.openxmlformats.org/spreadsheetml/2006/main" id="3" name="Table3" displayName="Table3" ref="I1:K1" headerRowCount="0" totalsRowShown="0">
  <tableColumns count="3">
    <tableColumn id="1" name="Column1"/>
    <tableColumn id="2" name="Column2"/>
    <tableColumn id="3" name="Column3"/>
  </tableColumns>
  <tableStyleInfo name="tableStyle3" showFirstColumn="0" showLastColumn="0" showRowStripes="1" showColumnStripes="0"/>
</table>
</file>

<file path=xl/tables/table4.xml><?xml version="1.0" encoding="utf-8"?>
<table xmlns="http://schemas.openxmlformats.org/spreadsheetml/2006/main" id="4" name="Table4" displayName="Table4" ref="H4:K16" headerRowCount="0" totalsRowShown="0">
  <tableColumns count="4">
    <tableColumn id="1" name="Column1"/>
    <tableColumn id="2" name="Column2"/>
    <tableColumn id="3" name="Column3"/>
    <tableColumn id="4" name="Column4"/>
  </tableColumns>
  <tableStyleInfo name="tableStyle4" showFirstColumn="0" showLastColumn="0" showRowStripes="1" showColumnStripes="0"/>
</table>
</file>

<file path=xl/tables/table5.xml><?xml version="1.0" encoding="utf-8"?>
<table xmlns="http://schemas.openxmlformats.org/spreadsheetml/2006/main" id="5" name="Table5" displayName="Table5" ref="F4:F16" headerRowCount="0" totalsRowShown="0">
  <tableColumns count="1">
    <tableColumn id="1" name="Column1"/>
  </tableColumns>
  <tableStyleInfo name="tableStyle5" showFirstColumn="0" showLastColumn="0" showRowStripes="1" showColumnStripes="0"/>
</table>
</file>

<file path=xl/tables/table6.xml><?xml version="1.0" encoding="utf-8"?>
<table xmlns="http://schemas.openxmlformats.org/spreadsheetml/2006/main" id="6" name="Table6" displayName="Table6" ref="D4:D16" headerRowCount="0" totalsRowShown="0">
  <tableColumns count="1">
    <tableColumn id="1" name="Column1"/>
  </tableColumns>
  <tableStyleInfo name="tableStyle6" showFirstColumn="0" showLastColumn="0" showRowStripes="1" showColumnStripes="0"/>
</table>
</file>

<file path=xl/tables/table7.xml><?xml version="1.0" encoding="utf-8"?>
<table xmlns="http://schemas.openxmlformats.org/spreadsheetml/2006/main" id="7" name="Table7" displayName="Table7" ref="B29:B30" headerRowCount="0" totalsRowShown="0">
  <tableColumns count="1">
    <tableColumn id="1" name="Column1"/>
  </tableColumns>
  <tableStyleInfo name="tableStyle7" showFirstColumn="0" showLastColumn="0" showRowStripes="1" showColumnStripes="0"/>
</table>
</file>

<file path=xl/tables/table8.xml><?xml version="1.0" encoding="utf-8"?>
<table xmlns="http://schemas.openxmlformats.org/spreadsheetml/2006/main" id="8" name="Table8" displayName="Table8" ref="F29:F30" headerRowCount="0" totalsRowShown="0">
  <tableColumns count="1">
    <tableColumn id="1" name="Column1"/>
  </tableColumns>
  <tableStyleInfo name="tableStyle8" showFirstColumn="0" showLastColumn="0" showRowStripes="1" showColumnStripes="0"/>
</table>
</file>

<file path=xl/tables/table9.xml><?xml version="1.0" encoding="utf-8"?>
<table xmlns="http://schemas.openxmlformats.org/spreadsheetml/2006/main" id="9" name="Table9" displayName="Table9" ref="H24:I28" headerRowCount="0" totalsRowShown="0">
  <tableColumns count="2">
    <tableColumn id="1" name="Column1"/>
    <tableColumn id="2" name="Column2"/>
  </tableColumns>
  <tableStyleInfo name="tableStyle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2.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table" Target="../tables/table7.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table" Target="../tables/table10.xml"/><Relationship Id="rId4" Type="http://schemas.openxmlformats.org/officeDocument/2006/relationships/table" Target="../tables/table1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 Id="rId4" Type="http://schemas.openxmlformats.org/officeDocument/2006/relationships/table" Target="../tables/table18.xml"/></Relationships>
</file>

<file path=xl/worksheets/_rels/sheet7.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table" Target="../tables/table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
  <sheetViews>
    <sheetView showRuler="0" workbookViewId="0">
      <selection activeCell="A18" sqref="A18:L18"/>
    </sheetView>
  </sheetViews>
  <sheetFormatPr defaultColWidth="13.7109375" defaultRowHeight="12.75" x14ac:dyDescent="0.2"/>
  <cols>
    <col min="1" max="1" width="54.7109375" customWidth="1"/>
    <col min="2" max="2" width="11.85546875" customWidth="1"/>
    <col min="3" max="3" width="0" hidden="1" customWidth="1"/>
    <col min="4" max="4" width="11.85546875" customWidth="1"/>
    <col min="5" max="5" width="0" hidden="1" customWidth="1"/>
    <col min="6" max="6" width="11.85546875" customWidth="1"/>
    <col min="7" max="7" width="0.42578125" customWidth="1"/>
    <col min="8" max="8" width="12.85546875" customWidth="1"/>
    <col min="9" max="9" width="0" hidden="1" customWidth="1"/>
    <col min="10" max="10" width="12.28515625" customWidth="1"/>
    <col min="11" max="11" width="0" hidden="1" customWidth="1"/>
    <col min="12" max="12" width="11" customWidth="1"/>
  </cols>
  <sheetData>
    <row r="1" spans="1:12" ht="16.7" customHeight="1" x14ac:dyDescent="0.2">
      <c r="A1" s="168" t="s">
        <v>0</v>
      </c>
      <c r="B1" s="169"/>
      <c r="C1" s="168"/>
      <c r="D1" s="168"/>
      <c r="E1" s="1"/>
      <c r="H1" s="1"/>
      <c r="L1" s="1"/>
    </row>
    <row r="2" spans="1:12" ht="16.7" customHeight="1" x14ac:dyDescent="0.2">
      <c r="A2" s="170" t="s">
        <v>1</v>
      </c>
      <c r="B2" s="170"/>
      <c r="C2" s="170"/>
      <c r="D2" s="169"/>
      <c r="E2" s="170"/>
      <c r="F2" s="169"/>
      <c r="H2" s="170"/>
      <c r="I2" s="169"/>
      <c r="J2" s="169"/>
      <c r="K2" s="169"/>
      <c r="L2" s="170"/>
    </row>
    <row r="3" spans="1:12" ht="26.65" customHeight="1" x14ac:dyDescent="0.2">
      <c r="A3" s="7"/>
      <c r="B3" s="171" t="s">
        <v>2</v>
      </c>
      <c r="C3" s="172"/>
      <c r="D3" s="169"/>
      <c r="E3" s="172"/>
      <c r="F3" s="169"/>
      <c r="H3" s="171" t="s">
        <v>3</v>
      </c>
      <c r="I3" s="171"/>
      <c r="J3" s="171"/>
      <c r="K3" s="171"/>
      <c r="L3" s="172"/>
    </row>
    <row r="4" spans="1:12" ht="83.25" customHeight="1" x14ac:dyDescent="0.2">
      <c r="A4" s="4" t="s">
        <v>4</v>
      </c>
      <c r="B4" s="5" t="s">
        <v>5</v>
      </c>
      <c r="C4" s="24"/>
      <c r="D4" s="6" t="s">
        <v>6</v>
      </c>
      <c r="E4" s="24"/>
      <c r="F4" s="6" t="s">
        <v>7</v>
      </c>
      <c r="H4" s="6" t="s">
        <v>8</v>
      </c>
      <c r="I4" s="25"/>
      <c r="J4" s="6" t="s">
        <v>6</v>
      </c>
      <c r="K4" s="25"/>
      <c r="L4" s="5" t="s">
        <v>9</v>
      </c>
    </row>
    <row r="5" spans="1:12" ht="16.7" customHeight="1" x14ac:dyDescent="0.2">
      <c r="A5" s="7" t="s">
        <v>10</v>
      </c>
      <c r="B5" s="8">
        <v>219180000</v>
      </c>
      <c r="C5" s="26"/>
      <c r="D5" s="9">
        <v>0.80078687412470995</v>
      </c>
      <c r="E5" s="26"/>
      <c r="F5" s="10">
        <v>0.45554687240198199</v>
      </c>
      <c r="H5" s="11">
        <v>279000</v>
      </c>
      <c r="J5" s="12">
        <v>1.0197216394569901E-3</v>
      </c>
      <c r="L5" s="13">
        <v>5.8994177751472705E-4</v>
      </c>
    </row>
    <row r="6" spans="1:12" ht="16.7" customHeight="1" x14ac:dyDescent="0.2">
      <c r="A6" s="14" t="s">
        <v>11</v>
      </c>
      <c r="B6" s="15">
        <v>182964000</v>
      </c>
      <c r="C6" s="27"/>
      <c r="D6" s="16">
        <v>0.66846961236131697</v>
      </c>
      <c r="E6" s="27"/>
      <c r="F6" s="17">
        <v>0.38027501579595002</v>
      </c>
      <c r="H6" s="18">
        <v>-192515000</v>
      </c>
      <c r="J6" s="16">
        <v>-0.70362620580667601</v>
      </c>
      <c r="L6" s="19">
        <v>-0.40707039891844998</v>
      </c>
    </row>
    <row r="7" spans="1:12" ht="16.7" customHeight="1" x14ac:dyDescent="0.2">
      <c r="A7" s="1" t="s">
        <v>12</v>
      </c>
      <c r="B7" s="20">
        <v>75571000</v>
      </c>
      <c r="C7" s="26"/>
      <c r="D7" s="16">
        <v>0.27610304254256102</v>
      </c>
      <c r="E7" s="26"/>
      <c r="F7" s="17">
        <v>0.15706785607395801</v>
      </c>
      <c r="H7" s="18">
        <v>-14491000</v>
      </c>
      <c r="J7" s="16">
        <v>-5.2963391675165797E-2</v>
      </c>
      <c r="L7" s="21">
        <v>-3.0641026157583899E-2</v>
      </c>
    </row>
    <row r="8" spans="1:12" ht="15.75" customHeight="1" x14ac:dyDescent="0.2">
      <c r="A8" s="2"/>
      <c r="B8" s="27"/>
      <c r="C8" s="27"/>
      <c r="E8" s="27"/>
      <c r="L8" s="27"/>
    </row>
    <row r="9" spans="1:12" ht="15.75" customHeight="1" x14ac:dyDescent="0.2">
      <c r="A9" s="1"/>
      <c r="B9" s="26"/>
      <c r="C9" s="7"/>
      <c r="E9" s="7"/>
      <c r="L9" s="7"/>
    </row>
    <row r="10" spans="1:12" ht="16.7" customHeight="1" x14ac:dyDescent="0.2">
      <c r="A10" s="2" t="s">
        <v>13</v>
      </c>
      <c r="B10" s="28"/>
      <c r="C10" s="2"/>
      <c r="E10" s="2"/>
      <c r="L10" s="2"/>
    </row>
    <row r="11" spans="1:12" ht="16.7" customHeight="1" x14ac:dyDescent="0.2">
      <c r="A11" s="1" t="s">
        <v>14</v>
      </c>
      <c r="B11" s="22">
        <v>0.14000000000000001</v>
      </c>
      <c r="C11" s="1"/>
      <c r="E11" s="1"/>
      <c r="H11" s="16">
        <v>0.19</v>
      </c>
      <c r="L11" s="1"/>
    </row>
    <row r="12" spans="1:12" ht="16.7" customHeight="1" x14ac:dyDescent="0.2">
      <c r="A12" s="2" t="s">
        <v>15</v>
      </c>
      <c r="B12" s="19">
        <v>0.110019646365422</v>
      </c>
      <c r="C12" s="2"/>
      <c r="E12" s="2"/>
      <c r="H12" s="17">
        <v>0.15079365079365101</v>
      </c>
      <c r="L12" s="2"/>
    </row>
    <row r="13" spans="1:12" ht="16.7" customHeight="1" x14ac:dyDescent="0.2">
      <c r="A13" s="1" t="s">
        <v>16</v>
      </c>
      <c r="B13" s="22">
        <v>7.37</v>
      </c>
      <c r="C13" s="1"/>
      <c r="E13" s="1"/>
      <c r="H13" s="16">
        <v>6.7</v>
      </c>
      <c r="L13" s="1"/>
    </row>
    <row r="14" spans="1:12" ht="16.7" customHeight="1" x14ac:dyDescent="0.2">
      <c r="A14" s="4" t="s">
        <v>17</v>
      </c>
      <c r="B14" s="19">
        <v>0.12089552238806001</v>
      </c>
      <c r="C14" s="2"/>
      <c r="E14" s="2"/>
      <c r="H14" s="17">
        <v>-1.00574712643678E-2</v>
      </c>
      <c r="L14" s="2"/>
    </row>
    <row r="15" spans="1:12" ht="27.6" customHeight="1" x14ac:dyDescent="0.2">
      <c r="A15" s="23" t="s">
        <v>18</v>
      </c>
      <c r="B15" s="20">
        <v>12455000</v>
      </c>
      <c r="C15" s="1"/>
      <c r="E15" s="1"/>
      <c r="H15" s="18">
        <v>11440000</v>
      </c>
      <c r="L15" s="1"/>
    </row>
    <row r="16" spans="1:12" ht="30" customHeight="1" x14ac:dyDescent="0.2">
      <c r="A16" s="4" t="s">
        <v>19</v>
      </c>
      <c r="B16" s="19">
        <v>1.7027856369929002E-2</v>
      </c>
      <c r="C16" s="2"/>
      <c r="E16" s="2"/>
      <c r="H16" s="17">
        <v>1.59324595345532E-2</v>
      </c>
      <c r="L16" s="2"/>
    </row>
    <row r="17" spans="1:12" ht="16.7" customHeight="1" x14ac:dyDescent="0.2"/>
    <row r="18" spans="1:12" ht="127.5" customHeight="1" x14ac:dyDescent="0.2">
      <c r="A18" s="173" t="s">
        <v>218</v>
      </c>
      <c r="B18" s="169"/>
      <c r="C18" s="169"/>
      <c r="D18" s="169"/>
      <c r="E18" s="169"/>
      <c r="F18" s="169"/>
      <c r="G18" s="169"/>
      <c r="H18" s="169"/>
      <c r="I18" s="169"/>
      <c r="J18" s="169"/>
      <c r="K18" s="169"/>
      <c r="L18" s="169"/>
    </row>
    <row r="19" spans="1:12" ht="24.2" customHeight="1" x14ac:dyDescent="0.2">
      <c r="A19" s="169"/>
      <c r="B19" s="169"/>
      <c r="C19" s="169"/>
      <c r="D19" s="169"/>
      <c r="E19" s="169"/>
      <c r="F19" s="169"/>
      <c r="G19" s="169"/>
      <c r="H19" s="169"/>
      <c r="I19" s="169"/>
      <c r="J19" s="169"/>
      <c r="K19" s="169"/>
      <c r="L19" s="169"/>
    </row>
    <row r="20" spans="1:12" ht="16.7" customHeight="1" x14ac:dyDescent="0.2"/>
    <row r="21" spans="1:12" ht="16.7" customHeight="1" x14ac:dyDescent="0.2"/>
    <row r="22" spans="1:12" ht="16.7" customHeight="1" x14ac:dyDescent="0.2"/>
    <row r="23" spans="1:12" ht="16.7" customHeight="1" x14ac:dyDescent="0.2"/>
    <row r="24" spans="1:12" ht="16.7" customHeight="1" x14ac:dyDescent="0.2"/>
    <row r="25" spans="1:12" ht="16.7" customHeight="1" x14ac:dyDescent="0.2"/>
    <row r="26" spans="1:12" ht="16.7" customHeight="1" x14ac:dyDescent="0.2"/>
    <row r="27" spans="1:12" ht="16.7" customHeight="1" x14ac:dyDescent="0.2"/>
    <row r="28" spans="1:12" ht="16.7" customHeight="1" x14ac:dyDescent="0.2"/>
    <row r="29" spans="1:12" ht="16.7" customHeight="1" x14ac:dyDescent="0.2"/>
    <row r="30" spans="1:12" ht="16.7" customHeight="1" x14ac:dyDescent="0.2"/>
    <row r="31" spans="1:12" ht="16.7" customHeight="1" x14ac:dyDescent="0.2"/>
    <row r="32" spans="1:12" ht="16.7" customHeight="1" x14ac:dyDescent="0.2"/>
    <row r="33" ht="16.7" customHeight="1" x14ac:dyDescent="0.2"/>
    <row r="34" ht="16.7" customHeight="1" x14ac:dyDescent="0.2"/>
    <row r="35" ht="16.7" customHeight="1" x14ac:dyDescent="0.2"/>
    <row r="36" ht="16.7" customHeight="1" x14ac:dyDescent="0.2"/>
    <row r="37" ht="16.7" customHeight="1" x14ac:dyDescent="0.2"/>
    <row r="38" ht="16.7" customHeight="1" x14ac:dyDescent="0.2"/>
    <row r="39" ht="16.7" customHeight="1" x14ac:dyDescent="0.2"/>
    <row r="40" ht="16.7" customHeight="1" x14ac:dyDescent="0.2"/>
    <row r="41" ht="16.7" customHeight="1" x14ac:dyDescent="0.2"/>
    <row r="42" ht="16.7" customHeight="1" x14ac:dyDescent="0.2"/>
    <row r="43" ht="16.7" customHeight="1" x14ac:dyDescent="0.2"/>
    <row r="44" ht="16.7" customHeight="1" x14ac:dyDescent="0.2"/>
    <row r="45" ht="16.7" customHeight="1" x14ac:dyDescent="0.2"/>
    <row r="46" ht="16.7" customHeight="1" x14ac:dyDescent="0.2"/>
    <row r="47" ht="16.7" customHeight="1" x14ac:dyDescent="0.2"/>
    <row r="48" ht="16.7" customHeight="1" x14ac:dyDescent="0.2"/>
    <row r="49" ht="16.7" customHeight="1" x14ac:dyDescent="0.2"/>
    <row r="50" ht="16.7" customHeight="1" x14ac:dyDescent="0.2"/>
    <row r="51" ht="16.7" customHeight="1" x14ac:dyDescent="0.2"/>
    <row r="52" ht="16.7" customHeight="1" x14ac:dyDescent="0.2"/>
    <row r="53" ht="16.7" customHeight="1" x14ac:dyDescent="0.2"/>
    <row r="54" ht="16.7" customHeight="1" x14ac:dyDescent="0.2"/>
    <row r="55" ht="16.7" customHeight="1" x14ac:dyDescent="0.2"/>
    <row r="56" ht="16.7" customHeight="1" x14ac:dyDescent="0.2"/>
    <row r="57" ht="16.7" customHeight="1" x14ac:dyDescent="0.2"/>
    <row r="58" ht="16.7" customHeight="1" x14ac:dyDescent="0.2"/>
    <row r="59" ht="16.7" customHeight="1" x14ac:dyDescent="0.2"/>
    <row r="60" ht="16.7" customHeight="1" x14ac:dyDescent="0.2"/>
    <row r="61" ht="16.7" customHeight="1" x14ac:dyDescent="0.2"/>
    <row r="62" ht="16.7" customHeight="1" x14ac:dyDescent="0.2"/>
    <row r="63" ht="16.7" customHeight="1" x14ac:dyDescent="0.2"/>
    <row r="64" ht="16.7" customHeight="1" x14ac:dyDescent="0.2"/>
    <row r="65" ht="16.7" customHeight="1" x14ac:dyDescent="0.2"/>
    <row r="66" ht="16.7" customHeight="1" x14ac:dyDescent="0.2"/>
    <row r="67" ht="16.7" customHeight="1" x14ac:dyDescent="0.2"/>
    <row r="68" ht="16.7" customHeight="1" x14ac:dyDescent="0.2"/>
    <row r="69" ht="16.7" customHeight="1" x14ac:dyDescent="0.2"/>
    <row r="70" ht="16.7" customHeight="1" x14ac:dyDescent="0.2"/>
    <row r="71" ht="16.7" customHeight="1" x14ac:dyDescent="0.2"/>
    <row r="72" ht="16.7" customHeight="1" x14ac:dyDescent="0.2"/>
    <row r="73" ht="16.7" customHeight="1" x14ac:dyDescent="0.2"/>
    <row r="74" ht="16.7" customHeight="1" x14ac:dyDescent="0.2"/>
    <row r="75" ht="16.7" customHeight="1" x14ac:dyDescent="0.2"/>
    <row r="76" ht="16.7" customHeight="1" x14ac:dyDescent="0.2"/>
    <row r="77" ht="16.7" customHeight="1" x14ac:dyDescent="0.2"/>
    <row r="78" ht="16.7" customHeight="1" x14ac:dyDescent="0.2"/>
    <row r="79" ht="16.7" customHeight="1" x14ac:dyDescent="0.2"/>
    <row r="80" ht="16.7" customHeight="1" x14ac:dyDescent="0.2"/>
    <row r="81" ht="16.7" customHeight="1" x14ac:dyDescent="0.2"/>
    <row r="82" ht="16.7" customHeight="1" x14ac:dyDescent="0.2"/>
    <row r="83" ht="16.7" customHeight="1" x14ac:dyDescent="0.2"/>
    <row r="84" ht="16.7" customHeight="1" x14ac:dyDescent="0.2"/>
    <row r="85" ht="16.7" customHeight="1" x14ac:dyDescent="0.2"/>
    <row r="86" ht="16.7" customHeight="1" x14ac:dyDescent="0.2"/>
    <row r="87" ht="16.7" customHeight="1" x14ac:dyDescent="0.2"/>
    <row r="88" ht="16.7" customHeight="1" x14ac:dyDescent="0.2"/>
    <row r="89" ht="16.7" customHeight="1" x14ac:dyDescent="0.2"/>
    <row r="90" ht="16.7" customHeight="1" x14ac:dyDescent="0.2"/>
    <row r="91" ht="16.7" customHeight="1" x14ac:dyDescent="0.2"/>
    <row r="92" ht="16.7" customHeight="1" x14ac:dyDescent="0.2"/>
    <row r="93" ht="16.7" customHeight="1" x14ac:dyDescent="0.2"/>
    <row r="94" ht="16.7" customHeight="1" x14ac:dyDescent="0.2"/>
    <row r="95" ht="16.7" customHeight="1" x14ac:dyDescent="0.2"/>
    <row r="96" ht="16.7" customHeight="1" x14ac:dyDescent="0.2"/>
    <row r="97" ht="16.7" customHeight="1" x14ac:dyDescent="0.2"/>
    <row r="98" ht="16.7" customHeight="1" x14ac:dyDescent="0.2"/>
    <row r="99" ht="16.7" customHeight="1" x14ac:dyDescent="0.2"/>
    <row r="100" ht="16.7" customHeight="1" x14ac:dyDescent="0.2"/>
    <row r="101" ht="16.7" customHeight="1" x14ac:dyDescent="0.2"/>
  </sheetData>
  <mergeCells count="7">
    <mergeCell ref="A18:L18"/>
    <mergeCell ref="A19:L19"/>
    <mergeCell ref="A1:D1"/>
    <mergeCell ref="A2:F2"/>
    <mergeCell ref="B3:F3"/>
    <mergeCell ref="H2:L2"/>
    <mergeCell ref="H3:L3"/>
  </mergeCells>
  <pageMargins left="0.75" right="0.75" top="1" bottom="1" header="0.5" footer="0.5"/>
  <tableParts count="6">
    <tablePart r:id="rId1"/>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Ruler="0" workbookViewId="0">
      <selection sqref="A1:I1"/>
    </sheetView>
  </sheetViews>
  <sheetFormatPr defaultColWidth="13.7109375" defaultRowHeight="12.75" x14ac:dyDescent="0.2"/>
  <cols>
    <col min="1" max="1" width="64.7109375" customWidth="1"/>
    <col min="2" max="2" width="0" hidden="1" customWidth="1"/>
    <col min="3" max="3" width="18.7109375" customWidth="1"/>
    <col min="4" max="4" width="0.28515625" customWidth="1"/>
    <col min="5" max="5" width="16.28515625" customWidth="1"/>
    <col min="6" max="6" width="1.140625" customWidth="1"/>
    <col min="7" max="7" width="18" customWidth="1"/>
    <col min="8" max="8" width="0.42578125" customWidth="1"/>
    <col min="9" max="9" width="15" customWidth="1"/>
    <col min="10" max="26" width="20.140625" customWidth="1"/>
  </cols>
  <sheetData>
    <row r="1" spans="1:9" ht="16.7" customHeight="1" x14ac:dyDescent="0.2">
      <c r="A1" s="177" t="s">
        <v>20</v>
      </c>
      <c r="B1" s="169"/>
      <c r="C1" s="169"/>
      <c r="D1" s="169"/>
      <c r="E1" s="169"/>
      <c r="F1" s="169"/>
      <c r="G1" s="169"/>
      <c r="H1" s="169"/>
      <c r="I1" s="169"/>
    </row>
    <row r="2" spans="1:9" ht="16.7" customHeight="1" x14ac:dyDescent="0.2">
      <c r="A2" s="178" t="s">
        <v>21</v>
      </c>
      <c r="B2" s="169"/>
      <c r="C2" s="169"/>
      <c r="D2" s="169"/>
      <c r="E2" s="169"/>
      <c r="F2" s="169"/>
      <c r="G2" s="169"/>
      <c r="H2" s="169"/>
      <c r="I2" s="169"/>
    </row>
    <row r="3" spans="1:9" ht="16.7" customHeight="1" x14ac:dyDescent="0.2">
      <c r="A3" s="177"/>
      <c r="B3" s="169"/>
      <c r="C3" s="169"/>
      <c r="D3" s="169"/>
      <c r="E3" s="169"/>
      <c r="F3" s="169"/>
      <c r="G3" s="169"/>
      <c r="H3" s="169"/>
      <c r="I3" s="169"/>
    </row>
    <row r="4" spans="1:9" ht="16.7" customHeight="1" x14ac:dyDescent="0.2">
      <c r="A4" s="31" t="s">
        <v>22</v>
      </c>
      <c r="B4" s="2"/>
      <c r="C4" s="174" t="s">
        <v>23</v>
      </c>
      <c r="D4" s="169"/>
      <c r="E4" s="169"/>
      <c r="F4" s="30"/>
      <c r="G4" s="174" t="s">
        <v>24</v>
      </c>
      <c r="H4" s="169"/>
      <c r="I4" s="169"/>
    </row>
    <row r="5" spans="1:9" ht="16.7" customHeight="1" x14ac:dyDescent="0.2">
      <c r="A5" s="56"/>
      <c r="B5" s="1"/>
      <c r="C5" s="175" t="s">
        <v>25</v>
      </c>
      <c r="D5" s="176"/>
      <c r="E5" s="176"/>
      <c r="F5" s="29"/>
      <c r="G5" s="175" t="s">
        <v>25</v>
      </c>
      <c r="H5" s="176"/>
      <c r="I5" s="176"/>
    </row>
    <row r="6" spans="1:9" ht="16.7" customHeight="1" x14ac:dyDescent="0.2">
      <c r="A6" s="33" t="s">
        <v>26</v>
      </c>
      <c r="B6" s="14"/>
      <c r="C6" s="14"/>
      <c r="D6" s="14"/>
      <c r="E6" s="2"/>
      <c r="F6" s="2"/>
      <c r="G6" s="2"/>
      <c r="H6" s="2"/>
      <c r="I6" s="2"/>
    </row>
    <row r="7" spans="1:9" ht="16.7" customHeight="1" x14ac:dyDescent="0.2">
      <c r="A7" s="23" t="s">
        <v>27</v>
      </c>
      <c r="B7" s="7"/>
      <c r="C7" s="20">
        <v>16544530000</v>
      </c>
      <c r="D7" s="7"/>
      <c r="E7" s="21">
        <v>0.92400000000000004</v>
      </c>
      <c r="F7" s="26"/>
      <c r="G7" s="20">
        <v>17637205000</v>
      </c>
      <c r="H7" s="26"/>
      <c r="I7" s="21">
        <v>0.92700000000000005</v>
      </c>
    </row>
    <row r="8" spans="1:9" ht="16.7" customHeight="1" x14ac:dyDescent="0.2">
      <c r="A8" s="33" t="s">
        <v>28</v>
      </c>
      <c r="B8" s="14"/>
      <c r="C8" s="34">
        <v>78646000</v>
      </c>
      <c r="D8" s="27"/>
      <c r="E8" s="35">
        <v>5.0000000000000001E-3</v>
      </c>
      <c r="F8" s="27"/>
      <c r="G8" s="34">
        <v>85065000</v>
      </c>
      <c r="H8" s="27"/>
      <c r="I8" s="35">
        <v>5.0000000000000001E-3</v>
      </c>
    </row>
    <row r="9" spans="1:9" ht="16.7" customHeight="1" x14ac:dyDescent="0.2">
      <c r="A9" s="36" t="s">
        <v>29</v>
      </c>
      <c r="B9" s="7"/>
      <c r="C9" s="37">
        <f>SUM(C7:C8)</f>
        <v>16623176000</v>
      </c>
      <c r="D9" s="26"/>
      <c r="E9" s="13">
        <v>0.92873795329620001</v>
      </c>
      <c r="F9" s="26"/>
      <c r="G9" s="37">
        <f>SUM(G7:G8)</f>
        <v>17722270000</v>
      </c>
      <c r="H9" s="26"/>
      <c r="I9" s="13">
        <v>0.93154274363595202</v>
      </c>
    </row>
    <row r="10" spans="1:9" ht="16.7" customHeight="1" x14ac:dyDescent="0.2">
      <c r="A10" s="4" t="s">
        <v>30</v>
      </c>
      <c r="B10" s="14"/>
      <c r="C10" s="38">
        <v>1257503000</v>
      </c>
      <c r="D10" s="27"/>
      <c r="E10" s="19">
        <v>7.0000000000000007E-2</v>
      </c>
      <c r="F10" s="27"/>
      <c r="G10" s="38">
        <v>1279195000</v>
      </c>
      <c r="H10" s="27"/>
      <c r="I10" s="19">
        <v>6.7000000000000004E-2</v>
      </c>
    </row>
    <row r="11" spans="1:9" ht="16.7" customHeight="1" x14ac:dyDescent="0.2">
      <c r="A11" s="39" t="s">
        <v>31</v>
      </c>
      <c r="B11" s="7"/>
      <c r="C11" s="40">
        <v>17993000</v>
      </c>
      <c r="D11" s="26"/>
      <c r="E11" s="21">
        <v>1E-3</v>
      </c>
      <c r="F11" s="26"/>
      <c r="G11" s="40">
        <v>23180000</v>
      </c>
      <c r="H11" s="26"/>
      <c r="I11" s="21">
        <v>1E-3</v>
      </c>
    </row>
    <row r="12" spans="1:9" ht="16.7" customHeight="1" x14ac:dyDescent="0.2">
      <c r="A12" s="33" t="s">
        <v>32</v>
      </c>
      <c r="B12" s="2"/>
      <c r="C12" s="41">
        <f>C9+C10+C11</f>
        <v>17898672000</v>
      </c>
      <c r="D12" s="27"/>
      <c r="E12" s="2"/>
      <c r="F12" s="2"/>
      <c r="G12" s="41">
        <f>G9+G10+G11</f>
        <v>19024645000</v>
      </c>
      <c r="H12" s="2"/>
      <c r="I12" s="2"/>
    </row>
    <row r="13" spans="1:9" ht="16.7" customHeight="1" x14ac:dyDescent="0.2">
      <c r="A13" s="39" t="s">
        <v>220</v>
      </c>
      <c r="B13" s="1"/>
      <c r="C13" s="42">
        <v>6510938000</v>
      </c>
      <c r="D13" s="26"/>
      <c r="E13" s="7"/>
      <c r="F13" s="7"/>
      <c r="G13" s="42">
        <v>3438881000</v>
      </c>
      <c r="H13" s="1"/>
      <c r="I13" s="1"/>
    </row>
    <row r="14" spans="1:9" ht="16.7" customHeight="1" x14ac:dyDescent="0.2">
      <c r="A14" s="220" t="s">
        <v>219</v>
      </c>
      <c r="B14" s="2"/>
      <c r="C14" s="43">
        <f>SUM(C12+C13)</f>
        <v>24409610000</v>
      </c>
      <c r="D14" s="27"/>
      <c r="E14" s="2"/>
      <c r="F14" s="2"/>
      <c r="G14" s="43">
        <f>SUM(G12+G13)</f>
        <v>22463526000</v>
      </c>
      <c r="H14" s="2"/>
      <c r="I14" s="2"/>
    </row>
    <row r="15" spans="1:9" ht="16.7" customHeight="1" x14ac:dyDescent="0.2">
      <c r="A15" s="59"/>
      <c r="B15" s="1"/>
      <c r="C15" s="60"/>
      <c r="D15" s="26"/>
      <c r="E15" s="1"/>
      <c r="F15" s="1"/>
      <c r="G15" s="60"/>
      <c r="H15" s="1"/>
      <c r="I15" s="1"/>
    </row>
    <row r="16" spans="1:9" ht="27.6" customHeight="1" x14ac:dyDescent="0.2">
      <c r="A16" s="44" t="s">
        <v>33</v>
      </c>
      <c r="B16" s="14"/>
      <c r="C16" s="174" t="s">
        <v>2</v>
      </c>
      <c r="D16" s="174"/>
      <c r="E16" s="174"/>
      <c r="F16" s="61"/>
      <c r="G16" s="174" t="s">
        <v>3</v>
      </c>
      <c r="H16" s="174"/>
      <c r="I16" s="174"/>
    </row>
    <row r="17" spans="1:9" ht="16.7" customHeight="1" x14ac:dyDescent="0.2">
      <c r="A17" s="62"/>
      <c r="B17" s="7"/>
      <c r="C17" s="175" t="s">
        <v>25</v>
      </c>
      <c r="D17" s="179"/>
      <c r="E17" s="180"/>
      <c r="F17" s="29"/>
      <c r="G17" s="175" t="s">
        <v>25</v>
      </c>
      <c r="H17" s="180"/>
      <c r="I17" s="180"/>
    </row>
    <row r="18" spans="1:9" ht="16.7" customHeight="1" x14ac:dyDescent="0.2">
      <c r="A18" s="14" t="s">
        <v>34</v>
      </c>
      <c r="B18" s="14"/>
      <c r="C18" s="14"/>
      <c r="D18" s="14"/>
      <c r="E18" s="45">
        <v>2.4199999999999999E-2</v>
      </c>
      <c r="F18" s="14"/>
      <c r="G18" s="2"/>
      <c r="H18" s="14"/>
      <c r="I18" s="45">
        <v>2.8400000000000002E-2</v>
      </c>
    </row>
    <row r="19" spans="1:9" ht="16.7" customHeight="1" x14ac:dyDescent="0.2">
      <c r="A19" s="7" t="s">
        <v>35</v>
      </c>
      <c r="B19" s="1"/>
      <c r="C19" s="26"/>
      <c r="D19" s="26"/>
      <c r="E19" s="46">
        <v>6.4000000000000003E-3</v>
      </c>
      <c r="F19" s="26"/>
      <c r="G19" s="1"/>
      <c r="H19" s="26"/>
      <c r="I19" s="46">
        <v>2.6100000000000002E-2</v>
      </c>
    </row>
    <row r="20" spans="1:9" ht="16.7" customHeight="1" x14ac:dyDescent="0.2">
      <c r="A20" s="2" t="s">
        <v>36</v>
      </c>
      <c r="B20" s="2"/>
      <c r="C20" s="27"/>
      <c r="D20" s="27"/>
      <c r="E20" s="45">
        <v>1.78E-2</v>
      </c>
      <c r="F20" s="27"/>
      <c r="G20" s="2"/>
      <c r="H20" s="27"/>
      <c r="I20" s="45">
        <v>2.3E-3</v>
      </c>
    </row>
    <row r="21" spans="1:9" ht="9.9499999999999993" customHeight="1" x14ac:dyDescent="0.2">
      <c r="A21" s="29"/>
      <c r="B21" s="63"/>
      <c r="C21" s="64"/>
      <c r="D21" s="64"/>
      <c r="E21" s="64"/>
      <c r="F21" s="65"/>
      <c r="G21" s="223"/>
      <c r="H21" s="223"/>
      <c r="I21" s="223"/>
    </row>
    <row r="22" spans="1:9" ht="16.7" customHeight="1" x14ac:dyDescent="0.2">
      <c r="A22" s="31" t="s">
        <v>37</v>
      </c>
      <c r="B22" s="66"/>
      <c r="C22" s="174" t="s">
        <v>23</v>
      </c>
      <c r="D22" s="169"/>
      <c r="E22" s="169"/>
      <c r="F22" s="67"/>
      <c r="G22" s="174" t="s">
        <v>24</v>
      </c>
      <c r="H22" s="221"/>
      <c r="I22" s="222"/>
    </row>
    <row r="23" spans="1:9" ht="16.7" customHeight="1" x14ac:dyDescent="0.2">
      <c r="A23" s="68"/>
      <c r="B23" s="7"/>
      <c r="C23" s="182" t="s">
        <v>25</v>
      </c>
      <c r="D23" s="184"/>
      <c r="E23" s="184"/>
      <c r="F23" s="69"/>
      <c r="G23" s="182" t="s">
        <v>25</v>
      </c>
      <c r="H23" s="183"/>
      <c r="I23" s="184"/>
    </row>
    <row r="24" spans="1:9" ht="16.7" customHeight="1" x14ac:dyDescent="0.2">
      <c r="A24" s="14" t="s">
        <v>38</v>
      </c>
      <c r="B24" s="14"/>
      <c r="C24" s="2"/>
      <c r="D24" s="14"/>
      <c r="E24" s="47">
        <v>104.88</v>
      </c>
      <c r="F24" s="71"/>
      <c r="G24" s="71"/>
      <c r="H24" s="71"/>
      <c r="I24" s="47">
        <v>104.88</v>
      </c>
    </row>
    <row r="25" spans="1:9" ht="16.7" customHeight="1" x14ac:dyDescent="0.2">
      <c r="A25" s="1" t="s">
        <v>39</v>
      </c>
      <c r="B25" s="7"/>
      <c r="C25" s="1"/>
      <c r="D25" s="26"/>
      <c r="E25" s="21">
        <v>0.23130000000000001</v>
      </c>
      <c r="F25" s="69"/>
      <c r="G25" s="69"/>
      <c r="H25" s="69"/>
      <c r="I25" s="21">
        <v>0.19850000000000001</v>
      </c>
    </row>
    <row r="26" spans="1:9" ht="30" customHeight="1" x14ac:dyDescent="0.2">
      <c r="A26" s="2" t="s">
        <v>40</v>
      </c>
      <c r="B26" s="14"/>
      <c r="C26" s="2"/>
      <c r="D26" s="27"/>
      <c r="E26" s="19">
        <v>0.99429841737680802</v>
      </c>
      <c r="F26" s="71"/>
      <c r="G26" s="71"/>
      <c r="H26" s="71"/>
      <c r="I26" s="19">
        <v>0.99405481405092599</v>
      </c>
    </row>
    <row r="27" spans="1:9" ht="30" customHeight="1" x14ac:dyDescent="0.2">
      <c r="A27" s="1" t="s">
        <v>41</v>
      </c>
      <c r="B27" s="7"/>
      <c r="C27" s="1"/>
      <c r="D27" s="26"/>
      <c r="E27" s="21">
        <v>5.7015826231919201E-3</v>
      </c>
      <c r="F27" s="69"/>
      <c r="G27" s="69"/>
      <c r="H27" s="69"/>
      <c r="I27" s="21">
        <v>5.9451859490742701E-3</v>
      </c>
    </row>
    <row r="28" spans="1:9" ht="7.5" customHeight="1" x14ac:dyDescent="0.2">
      <c r="A28" s="31"/>
      <c r="B28" s="66"/>
      <c r="C28" s="32"/>
      <c r="D28" s="32"/>
      <c r="E28" s="32"/>
      <c r="F28" s="71"/>
      <c r="G28" s="32"/>
      <c r="H28" s="32"/>
      <c r="I28" s="32"/>
    </row>
    <row r="29" spans="1:9" ht="16.7" customHeight="1" x14ac:dyDescent="0.2">
      <c r="A29" s="48" t="s">
        <v>42</v>
      </c>
      <c r="C29" s="187" t="s">
        <v>23</v>
      </c>
      <c r="D29" s="181"/>
      <c r="E29" s="181"/>
      <c r="G29" s="187" t="s">
        <v>24</v>
      </c>
      <c r="H29" s="181"/>
      <c r="I29" s="181"/>
    </row>
    <row r="30" spans="1:9" ht="16.7" customHeight="1" x14ac:dyDescent="0.2">
      <c r="A30" s="49" t="s">
        <v>21</v>
      </c>
      <c r="C30" s="185" t="s">
        <v>43</v>
      </c>
      <c r="D30" s="186"/>
      <c r="E30" s="186"/>
      <c r="G30" s="185" t="s">
        <v>43</v>
      </c>
      <c r="H30" s="183"/>
      <c r="I30" s="186"/>
    </row>
    <row r="31" spans="1:9" ht="16.7" customHeight="1" x14ac:dyDescent="0.2">
      <c r="A31" s="39"/>
      <c r="B31" s="7"/>
      <c r="C31" s="1"/>
      <c r="D31" s="7"/>
      <c r="E31" s="7"/>
      <c r="F31" s="69"/>
      <c r="G31" s="69"/>
      <c r="H31" s="69"/>
      <c r="I31" s="7"/>
    </row>
    <row r="32" spans="1:9" ht="16.7" customHeight="1" x14ac:dyDescent="0.2">
      <c r="A32" s="4" t="s">
        <v>44</v>
      </c>
      <c r="B32" s="14"/>
      <c r="C32" s="2"/>
      <c r="D32" s="14"/>
      <c r="E32" s="15">
        <v>156444362000</v>
      </c>
      <c r="F32" s="71"/>
      <c r="G32" s="71"/>
      <c r="H32" s="71"/>
      <c r="I32" s="15">
        <v>163493573000</v>
      </c>
    </row>
    <row r="33" spans="1:9" ht="16.7" customHeight="1" x14ac:dyDescent="0.2">
      <c r="A33" s="23" t="s">
        <v>45</v>
      </c>
      <c r="B33" s="7"/>
      <c r="C33" s="1"/>
      <c r="D33" s="7"/>
      <c r="E33" s="21">
        <v>3.9199999999999999E-2</v>
      </c>
      <c r="F33" s="69"/>
      <c r="G33" s="69"/>
      <c r="H33" s="69"/>
      <c r="I33" s="21">
        <v>4.02E-2</v>
      </c>
    </row>
    <row r="34" spans="1:9" ht="16.7" customHeight="1" x14ac:dyDescent="0.2">
      <c r="A34" s="33" t="s">
        <v>46</v>
      </c>
      <c r="B34" s="14"/>
      <c r="C34" s="2"/>
      <c r="D34" s="14"/>
      <c r="E34" s="51">
        <v>754</v>
      </c>
      <c r="F34" s="71"/>
      <c r="G34" s="71"/>
      <c r="H34" s="71"/>
      <c r="I34" s="51">
        <v>754</v>
      </c>
    </row>
    <row r="35" spans="1:9" ht="16.7" customHeight="1" x14ac:dyDescent="0.2">
      <c r="A35" s="23" t="s">
        <v>47</v>
      </c>
      <c r="B35" s="7"/>
      <c r="C35" s="1"/>
      <c r="D35" s="7"/>
      <c r="E35" s="52">
        <v>0.74</v>
      </c>
      <c r="F35" s="69"/>
      <c r="G35" s="69"/>
      <c r="H35" s="69"/>
      <c r="I35" s="52">
        <v>0.75</v>
      </c>
    </row>
    <row r="36" spans="1:9" ht="16.7" customHeight="1" x14ac:dyDescent="0.2">
      <c r="A36" s="4" t="s">
        <v>48</v>
      </c>
      <c r="B36" s="14"/>
      <c r="C36" s="2"/>
      <c r="D36" s="14"/>
      <c r="E36" s="19">
        <v>4.1000000000000002E-2</v>
      </c>
      <c r="F36" s="71"/>
      <c r="G36" s="71"/>
      <c r="H36" s="71"/>
      <c r="I36" s="53">
        <v>3.9E-2</v>
      </c>
    </row>
    <row r="37" spans="1:9" ht="16.7" hidden="1" customHeight="1" x14ac:dyDescent="0.2">
      <c r="E37" s="54">
        <v>27.2</v>
      </c>
    </row>
    <row r="38" spans="1:9" ht="16.7" customHeight="1" x14ac:dyDescent="0.2">
      <c r="A38" s="39" t="s">
        <v>49</v>
      </c>
      <c r="B38" s="7"/>
      <c r="C38" s="1"/>
      <c r="D38" s="7"/>
      <c r="E38" s="55" t="str">
        <f>E37&amp;" basis points"</f>
        <v>27.2 basis points</v>
      </c>
      <c r="F38" s="69"/>
      <c r="G38" s="69"/>
      <c r="H38" s="69"/>
      <c r="I38" s="55" t="s">
        <v>50</v>
      </c>
    </row>
    <row r="39" spans="1:9" ht="16.7" customHeight="1" x14ac:dyDescent="0.2">
      <c r="A39" s="33"/>
      <c r="B39" s="14"/>
      <c r="C39" s="72"/>
      <c r="D39" s="72"/>
      <c r="E39" s="72"/>
      <c r="F39" s="71"/>
      <c r="G39" s="71"/>
      <c r="H39" s="71"/>
      <c r="I39" s="71"/>
    </row>
    <row r="40" spans="1:9" ht="26.65" customHeight="1" x14ac:dyDescent="0.2">
      <c r="A40" s="39"/>
      <c r="B40" s="7"/>
      <c r="C40" s="171" t="s">
        <v>2</v>
      </c>
      <c r="D40" s="171"/>
      <c r="E40" s="171"/>
      <c r="F40" s="224"/>
      <c r="G40" s="171" t="s">
        <v>3</v>
      </c>
      <c r="H40" s="171"/>
      <c r="I40" s="171"/>
    </row>
    <row r="41" spans="1:9" ht="16.7" customHeight="1" x14ac:dyDescent="0.2">
      <c r="A41" s="33"/>
      <c r="B41" s="14"/>
      <c r="C41" s="188" t="s">
        <v>51</v>
      </c>
      <c r="D41" s="186"/>
      <c r="E41" s="186"/>
      <c r="F41" s="71"/>
      <c r="G41" s="188" t="s">
        <v>51</v>
      </c>
      <c r="H41" s="185"/>
      <c r="I41" s="186"/>
    </row>
    <row r="42" spans="1:9" ht="16.7" customHeight="1" x14ac:dyDescent="0.2">
      <c r="A42" s="23" t="s">
        <v>52</v>
      </c>
      <c r="B42" s="7"/>
      <c r="C42" s="1"/>
      <c r="D42" s="7"/>
      <c r="E42" s="20">
        <v>-112763000</v>
      </c>
      <c r="F42" s="69"/>
      <c r="G42" s="69"/>
      <c r="H42" s="69"/>
      <c r="I42" s="20">
        <v>-238791000</v>
      </c>
    </row>
    <row r="43" spans="1:9" ht="16.7" customHeight="1" x14ac:dyDescent="0.2">
      <c r="A43" s="4" t="s">
        <v>53</v>
      </c>
      <c r="B43" s="14"/>
      <c r="C43" s="2"/>
      <c r="D43" s="14"/>
      <c r="E43" s="15">
        <v>99114000</v>
      </c>
      <c r="F43" s="71"/>
      <c r="G43" s="71"/>
      <c r="H43" s="71"/>
      <c r="I43" s="15">
        <v>112891000</v>
      </c>
    </row>
    <row r="44" spans="1:9" ht="16.7" customHeight="1" x14ac:dyDescent="0.2">
      <c r="A44" s="39" t="s">
        <v>54</v>
      </c>
      <c r="B44" s="7"/>
      <c r="C44" s="1"/>
      <c r="D44" s="26"/>
      <c r="E44" s="20">
        <v>25264000</v>
      </c>
      <c r="F44" s="69"/>
      <c r="G44" s="69"/>
      <c r="H44" s="69"/>
      <c r="I44" s="20">
        <v>23876000</v>
      </c>
    </row>
    <row r="45" spans="1:9" ht="16.7" customHeight="1" x14ac:dyDescent="0.2">
      <c r="A45" s="4" t="s">
        <v>55</v>
      </c>
      <c r="B45" s="14"/>
      <c r="C45" s="2"/>
      <c r="D45" s="27"/>
      <c r="E45" s="15">
        <v>898000</v>
      </c>
      <c r="F45" s="71"/>
      <c r="G45" s="71"/>
      <c r="H45" s="71"/>
      <c r="I45" s="15">
        <v>39000</v>
      </c>
    </row>
    <row r="46" spans="1:9" ht="16.7" customHeight="1" x14ac:dyDescent="0.2">
      <c r="A46" s="1"/>
      <c r="B46" s="1"/>
      <c r="C46" s="1"/>
      <c r="D46" s="1"/>
      <c r="E46" s="1"/>
      <c r="F46" s="69"/>
      <c r="G46" s="69"/>
      <c r="H46" s="69"/>
      <c r="I46" s="69"/>
    </row>
    <row r="47" spans="1:9" ht="16.7" customHeight="1" x14ac:dyDescent="0.2">
      <c r="A47" s="73"/>
      <c r="B47" s="73"/>
      <c r="C47" s="73"/>
      <c r="D47" s="73"/>
      <c r="E47" s="73"/>
      <c r="F47" s="73"/>
      <c r="G47" s="73"/>
      <c r="H47" s="73"/>
      <c r="I47" s="73"/>
    </row>
    <row r="48" spans="1:9" ht="9.1999999999999993" customHeight="1" x14ac:dyDescent="0.2">
      <c r="A48" s="74"/>
      <c r="B48" s="63"/>
      <c r="C48" s="3"/>
      <c r="D48" s="3"/>
      <c r="E48" s="3"/>
      <c r="F48" s="69"/>
      <c r="G48" s="3"/>
      <c r="H48" s="3"/>
      <c r="I48" s="3"/>
    </row>
    <row r="49" spans="1:9" ht="16.7" customHeight="1" x14ac:dyDescent="0.2">
      <c r="A49" s="5" t="s">
        <v>56</v>
      </c>
      <c r="B49" s="66"/>
      <c r="C49" s="189" t="s">
        <v>23</v>
      </c>
      <c r="D49" s="189"/>
      <c r="E49" s="189"/>
      <c r="F49" s="71"/>
      <c r="G49" s="189" t="s">
        <v>24</v>
      </c>
      <c r="H49" s="189"/>
      <c r="I49" s="189"/>
    </row>
    <row r="50" spans="1:9" ht="16.7" customHeight="1" x14ac:dyDescent="0.2">
      <c r="A50" s="56" t="s">
        <v>57</v>
      </c>
      <c r="B50" s="7"/>
      <c r="C50" s="182" t="s">
        <v>25</v>
      </c>
      <c r="D50" s="184"/>
      <c r="E50" s="184"/>
      <c r="F50" s="69"/>
      <c r="G50" s="182" t="s">
        <v>25</v>
      </c>
      <c r="H50" s="182"/>
      <c r="I50" s="184"/>
    </row>
    <row r="51" spans="1:9" ht="16.7" customHeight="1" x14ac:dyDescent="0.2">
      <c r="A51" s="33" t="s">
        <v>58</v>
      </c>
      <c r="B51" s="14"/>
      <c r="C51" s="2"/>
      <c r="D51" s="14"/>
      <c r="E51" s="15">
        <v>6236000000</v>
      </c>
      <c r="F51" s="71"/>
      <c r="G51" s="71"/>
      <c r="H51" s="71"/>
      <c r="I51" s="15">
        <v>3236000000</v>
      </c>
    </row>
    <row r="52" spans="1:9" ht="30" customHeight="1" x14ac:dyDescent="0.2">
      <c r="A52" s="23" t="s">
        <v>59</v>
      </c>
      <c r="B52" s="7"/>
      <c r="C52" s="1"/>
      <c r="D52" s="1"/>
      <c r="E52" s="20">
        <v>12394818000</v>
      </c>
      <c r="F52" s="69"/>
      <c r="G52" s="69"/>
      <c r="H52" s="69"/>
      <c r="I52" s="20">
        <v>4479000000</v>
      </c>
    </row>
    <row r="53" spans="1:9" ht="16.7" customHeight="1" x14ac:dyDescent="0.2">
      <c r="A53" s="4" t="s">
        <v>60</v>
      </c>
      <c r="B53" s="14"/>
      <c r="C53" s="2"/>
      <c r="D53" s="14"/>
      <c r="E53" s="34">
        <v>6000000000</v>
      </c>
      <c r="F53" s="71"/>
      <c r="G53" s="71"/>
      <c r="H53" s="71"/>
      <c r="I53" s="34">
        <v>0</v>
      </c>
    </row>
    <row r="54" spans="1:9" ht="16.7" customHeight="1" x14ac:dyDescent="0.2">
      <c r="A54" s="23" t="s">
        <v>61</v>
      </c>
      <c r="B54" s="63"/>
      <c r="C54" s="1"/>
      <c r="D54" s="7"/>
      <c r="E54" s="57">
        <v>18394818000</v>
      </c>
      <c r="F54" s="69"/>
      <c r="G54" s="69"/>
      <c r="H54" s="69"/>
      <c r="I54" s="57">
        <v>4479000000</v>
      </c>
    </row>
    <row r="55" spans="1:9" ht="16.7" customHeight="1" x14ac:dyDescent="0.2">
      <c r="E55" s="75"/>
      <c r="I55" s="75"/>
    </row>
    <row r="56" spans="1:9" ht="126" customHeight="1" x14ac:dyDescent="0.2">
      <c r="A56" s="190" t="s">
        <v>62</v>
      </c>
      <c r="B56" s="169"/>
      <c r="C56" s="169"/>
      <c r="D56" s="169"/>
      <c r="E56" s="169"/>
      <c r="F56" s="169"/>
      <c r="G56" s="169"/>
      <c r="H56" s="169"/>
      <c r="I56" s="169"/>
    </row>
    <row r="57" spans="1:9" ht="16.7" customHeight="1" x14ac:dyDescent="0.2">
      <c r="A57" s="169"/>
      <c r="B57" s="169"/>
      <c r="C57" s="169"/>
      <c r="D57" s="169"/>
      <c r="E57" s="169"/>
      <c r="F57" s="169"/>
      <c r="G57" s="169"/>
      <c r="H57" s="169"/>
      <c r="I57" s="169"/>
    </row>
    <row r="58" spans="1:9" ht="16.7" customHeight="1" x14ac:dyDescent="0.2">
      <c r="A58" s="169"/>
      <c r="B58" s="169"/>
      <c r="C58" s="169"/>
      <c r="D58" s="169"/>
      <c r="E58" s="169"/>
      <c r="F58" s="169"/>
      <c r="G58" s="169"/>
      <c r="H58" s="169"/>
      <c r="I58" s="169"/>
    </row>
    <row r="59" spans="1:9" ht="14.1" customHeight="1" x14ac:dyDescent="0.2">
      <c r="A59" s="169"/>
      <c r="B59" s="169"/>
      <c r="C59" s="169"/>
      <c r="D59" s="169"/>
      <c r="E59" s="169"/>
      <c r="F59" s="169"/>
      <c r="G59" s="169"/>
      <c r="H59" s="169"/>
      <c r="I59" s="169"/>
    </row>
    <row r="60" spans="1:9" ht="14.1" customHeight="1" x14ac:dyDescent="0.2">
      <c r="A60" s="169"/>
      <c r="B60" s="169"/>
      <c r="C60" s="169"/>
      <c r="D60" s="169"/>
      <c r="E60" s="169"/>
      <c r="F60" s="169"/>
      <c r="G60" s="169"/>
      <c r="H60" s="169"/>
      <c r="I60" s="169"/>
    </row>
    <row r="61" spans="1:9" ht="14.1" customHeight="1" x14ac:dyDescent="0.2">
      <c r="A61" s="169"/>
      <c r="B61" s="169"/>
      <c r="C61" s="169"/>
      <c r="D61" s="169"/>
      <c r="E61" s="169"/>
      <c r="F61" s="169"/>
      <c r="G61" s="169"/>
      <c r="H61" s="169"/>
      <c r="I61" s="169"/>
    </row>
    <row r="62" spans="1:9" ht="14.1" customHeight="1" x14ac:dyDescent="0.2">
      <c r="A62" s="169"/>
      <c r="B62" s="169"/>
      <c r="C62" s="169"/>
      <c r="D62" s="169"/>
      <c r="E62" s="169"/>
      <c r="F62" s="169"/>
      <c r="G62" s="169"/>
      <c r="H62" s="169"/>
      <c r="I62" s="169"/>
    </row>
  </sheetData>
  <mergeCells count="34">
    <mergeCell ref="C50:E50"/>
    <mergeCell ref="G50:I50"/>
    <mergeCell ref="G49:I49"/>
    <mergeCell ref="A62:I62"/>
    <mergeCell ref="A61:I61"/>
    <mergeCell ref="A60:I60"/>
    <mergeCell ref="A56:I56"/>
    <mergeCell ref="A57:I57"/>
    <mergeCell ref="A58:I58"/>
    <mergeCell ref="A59:I59"/>
    <mergeCell ref="C41:E41"/>
    <mergeCell ref="C40:E40"/>
    <mergeCell ref="G40:I40"/>
    <mergeCell ref="G41:I41"/>
    <mergeCell ref="C49:E49"/>
    <mergeCell ref="G22:I22"/>
    <mergeCell ref="G23:I23"/>
    <mergeCell ref="C23:E23"/>
    <mergeCell ref="C22:E22"/>
    <mergeCell ref="C30:E30"/>
    <mergeCell ref="C29:E29"/>
    <mergeCell ref="G30:I30"/>
    <mergeCell ref="G29:I29"/>
    <mergeCell ref="A2:I2"/>
    <mergeCell ref="A1:I1"/>
    <mergeCell ref="G16:I16"/>
    <mergeCell ref="C16:E16"/>
    <mergeCell ref="C17:E17"/>
    <mergeCell ref="G17:I17"/>
    <mergeCell ref="C4:E4"/>
    <mergeCell ref="C5:E5"/>
    <mergeCell ref="G5:I5"/>
    <mergeCell ref="G4:I4"/>
    <mergeCell ref="A3:I3"/>
  </mergeCells>
  <pageMargins left="0.75" right="0.75" top="1" bottom="1" header="0.5" footer="0.5"/>
  <tableParts count="3">
    <tablePart r:id="rId1"/>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Ruler="0" workbookViewId="0">
      <selection activeCell="I17" sqref="I17"/>
    </sheetView>
  </sheetViews>
  <sheetFormatPr defaultColWidth="13.7109375" defaultRowHeight="12.75" x14ac:dyDescent="0.2"/>
  <cols>
    <col min="1" max="1" width="73.7109375" customWidth="1"/>
    <col min="2" max="2" width="0.28515625" customWidth="1"/>
    <col min="3" max="3" width="23.7109375" customWidth="1"/>
    <col min="4" max="4" width="0" hidden="1" customWidth="1"/>
    <col min="5" max="5" width="20.140625" customWidth="1"/>
    <col min="6" max="6" width="0" hidden="1" customWidth="1"/>
    <col min="7" max="7" width="20.140625" customWidth="1"/>
    <col min="8" max="8" width="0" hidden="1" customWidth="1"/>
    <col min="9" max="26" width="20.140625" customWidth="1"/>
  </cols>
  <sheetData>
    <row r="1" spans="1:9" ht="15.75" customHeight="1" x14ac:dyDescent="0.2">
      <c r="A1" s="169"/>
      <c r="B1" s="169"/>
      <c r="C1" s="169"/>
      <c r="D1" s="169"/>
      <c r="E1" s="169"/>
    </row>
    <row r="2" spans="1:9" ht="30" customHeight="1" x14ac:dyDescent="0.2">
      <c r="A2" s="76">
        <v>44104</v>
      </c>
      <c r="C2" s="77" t="s">
        <v>63</v>
      </c>
      <c r="E2" s="77" t="s">
        <v>64</v>
      </c>
      <c r="G2" s="77" t="s">
        <v>65</v>
      </c>
      <c r="I2" s="77" t="s">
        <v>66</v>
      </c>
    </row>
    <row r="3" spans="1:9" ht="16.7" customHeight="1" x14ac:dyDescent="0.2">
      <c r="A3" s="78" t="s">
        <v>67</v>
      </c>
      <c r="C3" s="91"/>
      <c r="E3" s="91"/>
      <c r="G3" s="91"/>
      <c r="I3" s="91"/>
    </row>
    <row r="4" spans="1:9" ht="14.1" customHeight="1" x14ac:dyDescent="0.2"/>
    <row r="5" spans="1:9" ht="16.7" customHeight="1" x14ac:dyDescent="0.2">
      <c r="A5" s="79" t="s">
        <v>68</v>
      </c>
      <c r="C5" s="18">
        <v>16376696000</v>
      </c>
      <c r="E5" s="80">
        <v>2.8999999999999998E-3</v>
      </c>
      <c r="G5" s="81">
        <v>2.74</v>
      </c>
      <c r="I5" s="82">
        <v>20</v>
      </c>
    </row>
    <row r="6" spans="1:9" ht="16.7" customHeight="1" x14ac:dyDescent="0.2">
      <c r="A6" s="79" t="s">
        <v>69</v>
      </c>
      <c r="C6" s="83">
        <v>274830000</v>
      </c>
      <c r="E6" s="80">
        <v>2.9399999999999999E-2</v>
      </c>
      <c r="G6" s="81">
        <v>39.65</v>
      </c>
      <c r="I6" s="84">
        <v>2</v>
      </c>
    </row>
    <row r="7" spans="1:9" ht="16.7" customHeight="1" x14ac:dyDescent="0.2">
      <c r="A7" s="79" t="s">
        <v>70</v>
      </c>
      <c r="C7" s="83">
        <v>395328000</v>
      </c>
      <c r="E7" s="80">
        <v>2.9499999999999998E-2</v>
      </c>
      <c r="G7" s="81">
        <v>44.843835616438398</v>
      </c>
      <c r="I7" s="92" t="s">
        <v>71</v>
      </c>
    </row>
    <row r="8" spans="1:9" ht="16.7" customHeight="1" x14ac:dyDescent="0.2">
      <c r="A8" s="79" t="s">
        <v>72</v>
      </c>
      <c r="C8" s="86">
        <v>285843000</v>
      </c>
      <c r="E8" s="80">
        <v>6.25E-2</v>
      </c>
      <c r="G8" s="81">
        <v>15.53</v>
      </c>
      <c r="I8" s="87" t="s">
        <v>73</v>
      </c>
    </row>
    <row r="9" spans="1:9" ht="16.7" customHeight="1" x14ac:dyDescent="0.2">
      <c r="A9" s="88" t="s">
        <v>74</v>
      </c>
      <c r="C9" s="89">
        <f>SUM(C5:C8)</f>
        <v>17332697000</v>
      </c>
    </row>
    <row r="10" spans="1:9" ht="16.7" customHeight="1" x14ac:dyDescent="0.2">
      <c r="C10" s="75"/>
    </row>
    <row r="11" spans="1:9" ht="26.65" customHeight="1" x14ac:dyDescent="0.2">
      <c r="A11" s="76">
        <v>44012</v>
      </c>
      <c r="C11" s="77" t="s">
        <v>63</v>
      </c>
      <c r="E11" s="77" t="s">
        <v>64</v>
      </c>
      <c r="G11" s="77" t="s">
        <v>65</v>
      </c>
      <c r="I11" s="77" t="s">
        <v>66</v>
      </c>
    </row>
    <row r="12" spans="1:9" ht="16.7" customHeight="1" x14ac:dyDescent="0.2">
      <c r="A12" s="78" t="s">
        <v>67</v>
      </c>
      <c r="C12" s="90"/>
      <c r="E12" s="91"/>
      <c r="G12" s="91"/>
      <c r="I12" s="91"/>
    </row>
    <row r="13" spans="1:9" ht="16.7" customHeight="1" x14ac:dyDescent="0.2">
      <c r="A13" s="79"/>
      <c r="C13" s="85"/>
      <c r="E13" s="92"/>
      <c r="G13" s="92"/>
      <c r="I13" s="92"/>
    </row>
    <row r="14" spans="1:9" ht="16.7" customHeight="1" x14ac:dyDescent="0.2">
      <c r="A14" s="79" t="s">
        <v>68</v>
      </c>
      <c r="C14" s="18">
        <v>16991248000</v>
      </c>
      <c r="E14" s="80">
        <v>6.4999999999999997E-3</v>
      </c>
      <c r="G14" s="81">
        <v>1.56</v>
      </c>
      <c r="I14" s="93">
        <v>20</v>
      </c>
    </row>
    <row r="15" spans="1:9" ht="16.7" hidden="1" customHeight="1" x14ac:dyDescent="0.2">
      <c r="A15" s="94" t="s">
        <v>75</v>
      </c>
      <c r="C15" s="83">
        <v>0</v>
      </c>
      <c r="E15" s="80">
        <v>0</v>
      </c>
      <c r="G15" s="81">
        <v>0</v>
      </c>
      <c r="I15" s="84">
        <v>1</v>
      </c>
    </row>
    <row r="16" spans="1:9" ht="16.7" customHeight="1" x14ac:dyDescent="0.2">
      <c r="A16" s="79" t="s">
        <v>69</v>
      </c>
      <c r="C16" s="83">
        <v>267181000</v>
      </c>
      <c r="E16" s="80">
        <v>2.6599999999999999E-2</v>
      </c>
      <c r="G16" s="81">
        <v>8.5</v>
      </c>
      <c r="I16" s="84">
        <v>1</v>
      </c>
    </row>
    <row r="17" spans="1:9" ht="16.7" customHeight="1" x14ac:dyDescent="0.2">
      <c r="A17" s="79" t="s">
        <v>70</v>
      </c>
      <c r="C17" s="83">
        <v>395048000</v>
      </c>
      <c r="E17" s="80">
        <v>2.98E-2</v>
      </c>
      <c r="G17" s="81">
        <v>47.868493150684898</v>
      </c>
      <c r="I17" s="92" t="s">
        <v>71</v>
      </c>
    </row>
    <row r="18" spans="1:9" ht="16.7" customHeight="1" x14ac:dyDescent="0.2">
      <c r="A18" s="79" t="s">
        <v>72</v>
      </c>
      <c r="C18" s="86">
        <v>285515000</v>
      </c>
      <c r="E18" s="80">
        <v>6.25E-2</v>
      </c>
      <c r="G18" s="81">
        <v>18.53</v>
      </c>
      <c r="I18" s="87" t="s">
        <v>73</v>
      </c>
    </row>
    <row r="19" spans="1:9" ht="16.7" customHeight="1" x14ac:dyDescent="0.2">
      <c r="A19" s="88" t="s">
        <v>74</v>
      </c>
      <c r="C19" s="89">
        <f>SUM(C14:C18)</f>
        <v>17938992000</v>
      </c>
    </row>
    <row r="20" spans="1:9" ht="16.7" customHeight="1" x14ac:dyDescent="0.2">
      <c r="C20" s="75"/>
    </row>
    <row r="21" spans="1:9" ht="26.65" customHeight="1" x14ac:dyDescent="0.2">
      <c r="A21" s="95" t="s">
        <v>76</v>
      </c>
      <c r="C21" s="95" t="s">
        <v>23</v>
      </c>
      <c r="E21" s="95" t="s">
        <v>24</v>
      </c>
    </row>
    <row r="22" spans="1:9" ht="16.7" customHeight="1" x14ac:dyDescent="0.2">
      <c r="A22" s="96" t="s">
        <v>77</v>
      </c>
      <c r="C22" s="70" t="s">
        <v>78</v>
      </c>
      <c r="E22" s="70" t="s">
        <v>78</v>
      </c>
    </row>
    <row r="23" spans="1:9" ht="16.7" customHeight="1" x14ac:dyDescent="0.2">
      <c r="A23" s="94" t="s">
        <v>79</v>
      </c>
    </row>
    <row r="24" spans="1:9" ht="16.7" customHeight="1" x14ac:dyDescent="0.2">
      <c r="A24" s="50" t="s">
        <v>80</v>
      </c>
      <c r="C24" s="18">
        <v>16374325000</v>
      </c>
      <c r="E24" s="18">
        <v>16988592000</v>
      </c>
    </row>
    <row r="25" spans="1:9" ht="16.7" customHeight="1" x14ac:dyDescent="0.2">
      <c r="A25" s="50" t="s">
        <v>81</v>
      </c>
      <c r="C25" s="83">
        <v>670158000</v>
      </c>
      <c r="E25" s="83">
        <v>662229000</v>
      </c>
    </row>
    <row r="26" spans="1:9" ht="16.7" customHeight="1" x14ac:dyDescent="0.2">
      <c r="A26" s="97" t="s">
        <v>82</v>
      </c>
      <c r="C26" s="83">
        <v>2371000</v>
      </c>
      <c r="E26" s="83">
        <v>2656000</v>
      </c>
    </row>
    <row r="27" spans="1:9" ht="16.7" customHeight="1" x14ac:dyDescent="0.2">
      <c r="A27" s="50" t="s">
        <v>83</v>
      </c>
      <c r="C27" s="86">
        <v>285843000</v>
      </c>
      <c r="E27" s="86">
        <v>285515000</v>
      </c>
    </row>
    <row r="28" spans="1:9" ht="16.7" customHeight="1" x14ac:dyDescent="0.2">
      <c r="A28" s="97" t="s">
        <v>84</v>
      </c>
      <c r="C28" s="89">
        <v>17332697000</v>
      </c>
      <c r="E28" s="89">
        <v>17938992000</v>
      </c>
    </row>
    <row r="29" spans="1:9" ht="16.7" customHeight="1" x14ac:dyDescent="0.2">
      <c r="C29" s="99"/>
      <c r="E29" s="99"/>
    </row>
    <row r="30" spans="1:9" ht="16.7" customHeight="1" x14ac:dyDescent="0.2">
      <c r="A30" s="94" t="s">
        <v>85</v>
      </c>
      <c r="C30" s="98">
        <v>5.7399270516797802</v>
      </c>
      <c r="E30" s="98">
        <v>6.3255983209776199</v>
      </c>
    </row>
    <row r="31" spans="1:9" ht="16.7" customHeight="1" x14ac:dyDescent="0.2">
      <c r="A31" s="94" t="s">
        <v>86</v>
      </c>
      <c r="C31" s="98">
        <v>7.7017957579498697</v>
      </c>
      <c r="E31" s="98">
        <v>7.4096143213387</v>
      </c>
    </row>
    <row r="32" spans="1:9" ht="16.7" customHeight="1" x14ac:dyDescent="0.2"/>
    <row r="33" spans="1:5" ht="29.1" customHeight="1" x14ac:dyDescent="0.2">
      <c r="A33" s="77" t="s">
        <v>87</v>
      </c>
      <c r="C33" s="95" t="s">
        <v>2</v>
      </c>
      <c r="E33" s="95" t="s">
        <v>3</v>
      </c>
    </row>
    <row r="34" spans="1:5" ht="16.7" customHeight="1" x14ac:dyDescent="0.2">
      <c r="A34" s="96"/>
      <c r="C34" s="70" t="s">
        <v>78</v>
      </c>
      <c r="E34" s="70" t="s">
        <v>78</v>
      </c>
    </row>
    <row r="35" spans="1:5" ht="16.7" customHeight="1" x14ac:dyDescent="0.2">
      <c r="A35" s="94" t="s">
        <v>88</v>
      </c>
      <c r="C35" s="17">
        <v>7.0000000000000001E-3</v>
      </c>
      <c r="E35" s="17">
        <v>1.4E-2</v>
      </c>
    </row>
    <row r="36" spans="1:5" ht="16.7" customHeight="1" x14ac:dyDescent="0.2">
      <c r="A36" s="50" t="s">
        <v>80</v>
      </c>
      <c r="C36" s="17">
        <v>4.0000000000000001E-3</v>
      </c>
      <c r="E36" s="17">
        <v>1.2E-2</v>
      </c>
    </row>
    <row r="37" spans="1:5" ht="16.7" customHeight="1" x14ac:dyDescent="0.2">
      <c r="A37" s="50" t="s">
        <v>89</v>
      </c>
      <c r="C37" s="17">
        <v>3.5999999999999997E-2</v>
      </c>
      <c r="E37" s="17">
        <v>3.7999999999999999E-2</v>
      </c>
    </row>
    <row r="38" spans="1:5" ht="16.7" customHeight="1" x14ac:dyDescent="0.2">
      <c r="A38" s="97" t="s">
        <v>82</v>
      </c>
      <c r="C38" s="17">
        <v>2.5000000000000001E-2</v>
      </c>
      <c r="E38" s="17">
        <v>2.7E-2</v>
      </c>
    </row>
    <row r="39" spans="1:5" ht="16.7" customHeight="1" x14ac:dyDescent="0.2">
      <c r="A39" s="50" t="s">
        <v>90</v>
      </c>
      <c r="C39" s="17">
        <v>6.7000000000000004E-2</v>
      </c>
      <c r="E39" s="17">
        <v>6.7000000000000004E-2</v>
      </c>
    </row>
    <row r="40" spans="1:5" ht="16.7" customHeight="1" x14ac:dyDescent="0.2"/>
    <row r="41" spans="1:5" ht="66.599999999999994" customHeight="1" x14ac:dyDescent="0.2">
      <c r="A41" s="173" t="s">
        <v>91</v>
      </c>
      <c r="B41" s="169"/>
      <c r="C41" s="169"/>
      <c r="D41" s="169"/>
      <c r="E41" s="169"/>
    </row>
    <row r="42" spans="1:5" ht="16.7" customHeight="1" x14ac:dyDescent="0.2"/>
    <row r="43" spans="1:5" ht="16.7" customHeight="1" x14ac:dyDescent="0.2"/>
    <row r="44" spans="1:5" ht="16.7" customHeight="1" x14ac:dyDescent="0.2"/>
    <row r="45" spans="1:5" ht="16.7" customHeight="1" x14ac:dyDescent="0.2"/>
    <row r="46" spans="1:5" ht="16.7" customHeight="1" x14ac:dyDescent="0.2"/>
  </sheetData>
  <mergeCells count="2">
    <mergeCell ref="A1:E1"/>
    <mergeCell ref="A41:E41"/>
  </mergeCells>
  <pageMargins left="0.75" right="0.75" top="1" bottom="1" header="0.5" footer="0.5"/>
  <tableParts count="4">
    <tablePart r:id="rId1"/>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Ruler="0" topLeftCell="A19" workbookViewId="0">
      <selection activeCell="A29" sqref="A29:XFD29"/>
    </sheetView>
  </sheetViews>
  <sheetFormatPr defaultColWidth="13.7109375" defaultRowHeight="12.75" x14ac:dyDescent="0.2"/>
  <cols>
    <col min="1" max="1" width="80.42578125" customWidth="1"/>
    <col min="2" max="2" width="19.28515625" bestFit="1" customWidth="1"/>
    <col min="3" max="3" width="0" hidden="1" customWidth="1"/>
    <col min="4" max="4" width="18.85546875" bestFit="1" customWidth="1"/>
    <col min="5" max="27" width="20.140625" customWidth="1"/>
  </cols>
  <sheetData>
    <row r="1" spans="1:4" ht="16.7" customHeight="1" x14ac:dyDescent="0.2">
      <c r="A1" s="192" t="s">
        <v>92</v>
      </c>
      <c r="B1" s="169"/>
      <c r="C1" s="169"/>
      <c r="D1" s="169"/>
    </row>
    <row r="2" spans="1:4" ht="16.7" customHeight="1" x14ac:dyDescent="0.2">
      <c r="A2" s="191" t="s">
        <v>93</v>
      </c>
      <c r="B2" s="169"/>
      <c r="C2" s="169"/>
      <c r="D2" s="169"/>
    </row>
    <row r="3" spans="1:4" ht="16.7" customHeight="1" x14ac:dyDescent="0.2">
      <c r="A3" s="177" t="s">
        <v>94</v>
      </c>
      <c r="B3" s="169"/>
      <c r="C3" s="169"/>
      <c r="D3" s="169"/>
    </row>
    <row r="4" spans="1:4" ht="30" customHeight="1" x14ac:dyDescent="0.2">
      <c r="A4" s="2"/>
      <c r="B4" s="101">
        <v>44104</v>
      </c>
      <c r="D4" s="101">
        <v>43830</v>
      </c>
    </row>
    <row r="5" spans="1:4" ht="16.7" customHeight="1" x14ac:dyDescent="0.2">
      <c r="A5" s="1"/>
      <c r="B5" s="58" t="s">
        <v>51</v>
      </c>
      <c r="D5" s="70"/>
    </row>
    <row r="6" spans="1:4" ht="16.7" customHeight="1" x14ac:dyDescent="0.2">
      <c r="A6" s="61" t="s">
        <v>95</v>
      </c>
    </row>
    <row r="7" spans="1:4" ht="27.6" customHeight="1" x14ac:dyDescent="0.2">
      <c r="A7" s="1" t="s">
        <v>96</v>
      </c>
      <c r="B7" s="102">
        <v>16574321000</v>
      </c>
      <c r="D7" s="102">
        <v>31406328000</v>
      </c>
    </row>
    <row r="8" spans="1:4" ht="16.7" customHeight="1" x14ac:dyDescent="0.2">
      <c r="A8" s="2" t="s">
        <v>97</v>
      </c>
      <c r="B8" s="103">
        <v>1257503000</v>
      </c>
      <c r="D8" s="103">
        <v>1909444000</v>
      </c>
    </row>
    <row r="9" spans="1:4" ht="16.7" customHeight="1" x14ac:dyDescent="0.2">
      <c r="A9" s="1" t="s">
        <v>98</v>
      </c>
      <c r="B9" s="103">
        <v>1615074000</v>
      </c>
      <c r="D9" s="103">
        <v>558136000</v>
      </c>
    </row>
    <row r="10" spans="1:4" ht="16.7" customHeight="1" x14ac:dyDescent="0.2">
      <c r="A10" s="2" t="s">
        <v>99</v>
      </c>
      <c r="B10" s="103">
        <v>596951000</v>
      </c>
      <c r="D10" s="103">
        <v>1058690000</v>
      </c>
    </row>
    <row r="11" spans="1:4" ht="16.7" customHeight="1" x14ac:dyDescent="0.2">
      <c r="A11" s="1" t="s">
        <v>100</v>
      </c>
      <c r="B11" s="103">
        <v>50140000</v>
      </c>
      <c r="D11" s="103">
        <v>92634000</v>
      </c>
    </row>
    <row r="12" spans="1:4" ht="16.7" customHeight="1" x14ac:dyDescent="0.2">
      <c r="A12" s="2" t="s">
        <v>101</v>
      </c>
      <c r="B12" s="103">
        <v>118819000</v>
      </c>
      <c r="D12" s="103">
        <v>318963000</v>
      </c>
    </row>
    <row r="13" spans="1:4" ht="16.7" customHeight="1" x14ac:dyDescent="0.2">
      <c r="A13" s="1" t="s">
        <v>102</v>
      </c>
      <c r="B13" s="103">
        <v>97889000</v>
      </c>
      <c r="D13" s="103">
        <v>188051000</v>
      </c>
    </row>
    <row r="14" spans="1:4" ht="16.7" customHeight="1" x14ac:dyDescent="0.2">
      <c r="A14" s="2" t="s">
        <v>103</v>
      </c>
      <c r="B14" s="103">
        <v>82410000</v>
      </c>
      <c r="D14" s="103">
        <v>220000000</v>
      </c>
    </row>
    <row r="15" spans="1:4" ht="16.7" customHeight="1" x14ac:dyDescent="0.2">
      <c r="A15" s="1" t="s">
        <v>104</v>
      </c>
      <c r="B15" s="103">
        <v>194543000</v>
      </c>
      <c r="D15" s="103">
        <v>169376000</v>
      </c>
    </row>
    <row r="16" spans="1:4" ht="16.7" customHeight="1" x14ac:dyDescent="0.2">
      <c r="A16" s="105" t="s">
        <v>105</v>
      </c>
      <c r="B16" s="106">
        <f>SUM(B7:B15)</f>
        <v>20587650000</v>
      </c>
      <c r="C16" s="111"/>
      <c r="D16" s="106">
        <f>SUM(D7:D15)</f>
        <v>35921622000</v>
      </c>
    </row>
    <row r="17" spans="1:4" ht="16.7" customHeight="1" x14ac:dyDescent="0.2">
      <c r="A17" s="100" t="s">
        <v>106</v>
      </c>
      <c r="B17" s="112"/>
      <c r="D17" s="112"/>
    </row>
    <row r="18" spans="1:4" ht="16.7" customHeight="1" x14ac:dyDescent="0.2">
      <c r="A18" s="107" t="s">
        <v>107</v>
      </c>
    </row>
    <row r="19" spans="1:4" ht="16.7" customHeight="1" x14ac:dyDescent="0.2">
      <c r="A19" s="1" t="s">
        <v>108</v>
      </c>
      <c r="B19" s="102">
        <v>16376696000</v>
      </c>
      <c r="D19" s="102">
        <v>29147463000</v>
      </c>
    </row>
    <row r="20" spans="1:4" ht="16.7" customHeight="1" x14ac:dyDescent="0.2">
      <c r="A20" s="2" t="s">
        <v>109</v>
      </c>
      <c r="B20" s="103">
        <v>0</v>
      </c>
      <c r="D20" s="103">
        <v>210000000</v>
      </c>
    </row>
    <row r="21" spans="1:4" ht="16.7" customHeight="1" x14ac:dyDescent="0.2">
      <c r="A21" s="1" t="s">
        <v>110</v>
      </c>
      <c r="B21" s="103">
        <v>274830000</v>
      </c>
      <c r="D21" s="103">
        <v>300000000</v>
      </c>
    </row>
    <row r="22" spans="1:4" ht="16.7" customHeight="1" x14ac:dyDescent="0.2">
      <c r="A22" s="2" t="s">
        <v>111</v>
      </c>
      <c r="B22" s="103">
        <v>395328000</v>
      </c>
      <c r="D22" s="103">
        <v>394502000</v>
      </c>
    </row>
    <row r="23" spans="1:4" ht="16.7" customHeight="1" x14ac:dyDescent="0.2">
      <c r="A23" s="1" t="s">
        <v>112</v>
      </c>
      <c r="B23" s="103">
        <v>285843000</v>
      </c>
      <c r="D23" s="103">
        <v>284954000</v>
      </c>
    </row>
    <row r="24" spans="1:4" ht="16.7" customHeight="1" x14ac:dyDescent="0.2">
      <c r="A24" s="2" t="s">
        <v>113</v>
      </c>
      <c r="B24" s="103">
        <v>3551000</v>
      </c>
      <c r="D24" s="103">
        <v>6740000</v>
      </c>
    </row>
    <row r="25" spans="1:4" ht="16.7" customHeight="1" x14ac:dyDescent="0.2">
      <c r="A25" s="1" t="s">
        <v>114</v>
      </c>
      <c r="B25" s="103">
        <v>109200000</v>
      </c>
      <c r="D25" s="103">
        <v>259447000</v>
      </c>
    </row>
    <row r="26" spans="1:4" ht="16.7" customHeight="1" x14ac:dyDescent="0.2">
      <c r="A26" s="2" t="s">
        <v>115</v>
      </c>
      <c r="B26" s="103">
        <v>57268000</v>
      </c>
      <c r="D26" s="103">
        <v>128125000</v>
      </c>
    </row>
    <row r="27" spans="1:4" ht="16.7" customHeight="1" x14ac:dyDescent="0.2">
      <c r="A27" s="1" t="s">
        <v>116</v>
      </c>
      <c r="B27" s="103">
        <v>12304000</v>
      </c>
      <c r="D27" s="103">
        <v>149626000</v>
      </c>
    </row>
    <row r="28" spans="1:4" ht="16.7" customHeight="1" x14ac:dyDescent="0.2">
      <c r="A28" s="2" t="s">
        <v>117</v>
      </c>
      <c r="B28" s="103">
        <v>52958000</v>
      </c>
      <c r="D28" s="103">
        <v>70299000</v>
      </c>
    </row>
    <row r="29" spans="1:4" ht="16.7" customHeight="1" x14ac:dyDescent="0.2">
      <c r="A29" s="108" t="s">
        <v>118</v>
      </c>
      <c r="B29" s="109">
        <f>SUM(B19:B28)</f>
        <v>17567978000</v>
      </c>
      <c r="C29" s="96"/>
      <c r="D29" s="109">
        <f>SUM(D19:D28)</f>
        <v>30951156000</v>
      </c>
    </row>
    <row r="30" spans="1:4" ht="16.7" customHeight="1" x14ac:dyDescent="0.2">
      <c r="A30" s="107" t="s">
        <v>119</v>
      </c>
    </row>
    <row r="31" spans="1:4" ht="39.200000000000003" customHeight="1" x14ac:dyDescent="0.2">
      <c r="A31" s="1" t="s">
        <v>120</v>
      </c>
      <c r="B31" s="103">
        <v>977501000</v>
      </c>
      <c r="D31" s="103">
        <v>977501000</v>
      </c>
    </row>
    <row r="32" spans="1:4" ht="27.6" customHeight="1" x14ac:dyDescent="0.2">
      <c r="A32" s="2" t="s">
        <v>121</v>
      </c>
      <c r="B32" s="103">
        <v>2737000</v>
      </c>
      <c r="D32" s="103">
        <v>2729000</v>
      </c>
    </row>
    <row r="33" spans="1:4" ht="16.7" customHeight="1" x14ac:dyDescent="0.2">
      <c r="A33" s="1" t="s">
        <v>122</v>
      </c>
      <c r="B33" s="103">
        <v>5161491000</v>
      </c>
      <c r="D33" s="103">
        <v>5154764000</v>
      </c>
    </row>
    <row r="34" spans="1:4" ht="16.7" customHeight="1" x14ac:dyDescent="0.2">
      <c r="A34" s="2" t="s">
        <v>123</v>
      </c>
      <c r="B34" s="103">
        <v>720340000</v>
      </c>
      <c r="D34" s="103">
        <v>689400000</v>
      </c>
    </row>
    <row r="35" spans="1:4" ht="16.7" customHeight="1" x14ac:dyDescent="0.2">
      <c r="A35" s="1" t="s">
        <v>124</v>
      </c>
      <c r="B35" s="103">
        <v>814585000</v>
      </c>
      <c r="D35" s="103">
        <v>2655891000</v>
      </c>
    </row>
    <row r="36" spans="1:4" ht="16.7" customHeight="1" x14ac:dyDescent="0.2">
      <c r="A36" s="2" t="s">
        <v>125</v>
      </c>
      <c r="B36" s="104">
        <v>-4656982000</v>
      </c>
      <c r="D36" s="104">
        <v>-4509819000</v>
      </c>
    </row>
    <row r="37" spans="1:4" ht="16.7" customHeight="1" x14ac:dyDescent="0.2">
      <c r="A37" s="108" t="s">
        <v>126</v>
      </c>
      <c r="B37" s="110">
        <f>SUM(B31:B36)</f>
        <v>3019672000</v>
      </c>
      <c r="D37" s="110">
        <f>SUM(D31:D36)</f>
        <v>4970466000</v>
      </c>
    </row>
    <row r="38" spans="1:4" ht="16.7" customHeight="1" x14ac:dyDescent="0.2">
      <c r="A38" s="105" t="s">
        <v>127</v>
      </c>
      <c r="B38" s="106">
        <f>SUM(B29+B37)</f>
        <v>20587650000</v>
      </c>
      <c r="D38" s="106">
        <f>SUM(D29+D37)</f>
        <v>35921622000</v>
      </c>
    </row>
    <row r="39" spans="1:4" ht="16.7" customHeight="1" x14ac:dyDescent="0.2">
      <c r="B39" s="75"/>
      <c r="D39" s="75"/>
    </row>
    <row r="40" spans="1:4" ht="16.7" customHeight="1" x14ac:dyDescent="0.2"/>
    <row r="41" spans="1:4" ht="16.7" customHeight="1" x14ac:dyDescent="0.2"/>
    <row r="42" spans="1:4" ht="16.7" customHeight="1" x14ac:dyDescent="0.2"/>
    <row r="43" spans="1:4" ht="16.7" customHeight="1" x14ac:dyDescent="0.2"/>
    <row r="44" spans="1:4" ht="16.7" customHeight="1" x14ac:dyDescent="0.2"/>
    <row r="45" spans="1:4" ht="16.7" customHeight="1" x14ac:dyDescent="0.2"/>
    <row r="46" spans="1:4" ht="16.7" customHeight="1" x14ac:dyDescent="0.2"/>
    <row r="47" spans="1:4" ht="16.7" customHeight="1" x14ac:dyDescent="0.2"/>
    <row r="48" spans="1:4" ht="16.7" customHeight="1" x14ac:dyDescent="0.2"/>
    <row r="49" ht="16.7" customHeight="1" x14ac:dyDescent="0.2"/>
    <row r="50" ht="16.7" customHeight="1" x14ac:dyDescent="0.2"/>
    <row r="51" ht="16.7" customHeight="1" x14ac:dyDescent="0.2"/>
  </sheetData>
  <mergeCells count="3">
    <mergeCell ref="A2:D2"/>
    <mergeCell ref="A1:D1"/>
    <mergeCell ref="A3:D3"/>
  </mergeCells>
  <pageMargins left="0.75" right="0.75" top="1" bottom="1" header="0.5" footer="0.5"/>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tabSelected="1" showRuler="0" topLeftCell="A28" workbookViewId="0">
      <selection activeCell="A45" sqref="A45:XFD47"/>
    </sheetView>
  </sheetViews>
  <sheetFormatPr defaultColWidth="13.7109375" defaultRowHeight="12.75" x14ac:dyDescent="0.2"/>
  <cols>
    <col min="1" max="1" width="62.140625" customWidth="1"/>
    <col min="2" max="2" width="11.85546875" customWidth="1"/>
    <col min="3" max="3" width="0.28515625" customWidth="1"/>
    <col min="4" max="4" width="11.85546875" customWidth="1"/>
    <col min="5" max="5" width="0.28515625" customWidth="1"/>
    <col min="6" max="6" width="12.85546875" customWidth="1"/>
    <col min="7" max="7" width="0.28515625" customWidth="1"/>
    <col min="8" max="8" width="12.85546875" customWidth="1"/>
    <col min="9" max="15" width="20.140625" customWidth="1"/>
  </cols>
  <sheetData>
    <row r="1" spans="1:8" ht="16.7" customHeight="1" x14ac:dyDescent="0.2">
      <c r="A1" s="192" t="s">
        <v>92</v>
      </c>
      <c r="B1" s="169"/>
      <c r="C1" s="169"/>
      <c r="D1" s="169"/>
      <c r="E1" s="169"/>
      <c r="F1" s="169"/>
      <c r="G1" s="169"/>
      <c r="H1" s="169"/>
    </row>
    <row r="2" spans="1:8" ht="16.7" customHeight="1" x14ac:dyDescent="0.2">
      <c r="A2" s="191" t="s">
        <v>128</v>
      </c>
      <c r="B2" s="169"/>
      <c r="C2" s="169"/>
      <c r="D2" s="169"/>
      <c r="E2" s="169"/>
      <c r="F2" s="169"/>
      <c r="G2" s="169"/>
      <c r="H2" s="169"/>
    </row>
    <row r="3" spans="1:8" ht="16.7" customHeight="1" x14ac:dyDescent="0.2">
      <c r="A3" s="177" t="s">
        <v>129</v>
      </c>
      <c r="B3" s="169"/>
      <c r="C3" s="169"/>
      <c r="D3" s="169"/>
      <c r="E3" s="169"/>
      <c r="F3" s="169"/>
      <c r="G3" s="169"/>
      <c r="H3" s="169"/>
    </row>
    <row r="4" spans="1:8" ht="16.7" customHeight="1" x14ac:dyDescent="0.2">
      <c r="A4" s="193" t="s">
        <v>130</v>
      </c>
      <c r="B4" s="169"/>
      <c r="C4" s="169"/>
      <c r="D4" s="169"/>
      <c r="E4" s="169"/>
      <c r="F4" s="169"/>
      <c r="G4" s="169"/>
      <c r="H4" s="169"/>
    </row>
    <row r="5" spans="1:8" ht="35.85" customHeight="1" x14ac:dyDescent="0.2">
      <c r="A5" s="1"/>
      <c r="B5" s="194" t="s">
        <v>131</v>
      </c>
      <c r="C5" s="195"/>
      <c r="D5" s="195"/>
      <c r="E5" s="29"/>
      <c r="F5" s="194" t="s">
        <v>132</v>
      </c>
      <c r="G5" s="169"/>
      <c r="H5" s="169"/>
    </row>
    <row r="6" spans="1:8" ht="16.7" customHeight="1" x14ac:dyDescent="0.2">
      <c r="A6" s="2"/>
      <c r="B6" s="113">
        <v>44104</v>
      </c>
      <c r="C6" s="133"/>
      <c r="D6" s="114">
        <v>43738</v>
      </c>
      <c r="E6" s="61"/>
      <c r="F6" s="113">
        <v>44104</v>
      </c>
      <c r="G6" s="133"/>
      <c r="H6" s="114">
        <v>43738</v>
      </c>
    </row>
    <row r="7" spans="1:8" ht="16.7" customHeight="1" x14ac:dyDescent="0.2">
      <c r="A7" s="1"/>
      <c r="B7" s="175" t="s">
        <v>51</v>
      </c>
      <c r="C7" s="169"/>
      <c r="D7" s="183"/>
      <c r="E7" s="29"/>
      <c r="F7" s="175" t="s">
        <v>51</v>
      </c>
      <c r="G7" s="169"/>
      <c r="H7" s="183"/>
    </row>
    <row r="8" spans="1:8" ht="16.7" customHeight="1" x14ac:dyDescent="0.2">
      <c r="A8" s="107" t="s">
        <v>133</v>
      </c>
      <c r="B8" s="170"/>
      <c r="C8" s="169"/>
      <c r="D8" s="169"/>
      <c r="E8" s="2"/>
      <c r="F8" s="2"/>
    </row>
    <row r="9" spans="1:8" ht="16.7" customHeight="1" x14ac:dyDescent="0.2">
      <c r="A9" s="1" t="s">
        <v>134</v>
      </c>
      <c r="B9" s="115">
        <v>89200000</v>
      </c>
      <c r="D9" s="102">
        <v>242023000</v>
      </c>
      <c r="E9" s="65"/>
      <c r="F9" s="115">
        <v>443614000</v>
      </c>
      <c r="H9" s="102">
        <v>731716000</v>
      </c>
    </row>
    <row r="10" spans="1:8" ht="16.7" hidden="1" customHeight="1" x14ac:dyDescent="0.2">
      <c r="A10" s="94"/>
      <c r="B10" s="103"/>
      <c r="D10" s="103"/>
      <c r="F10" s="103"/>
      <c r="H10" s="103"/>
    </row>
    <row r="11" spans="1:8" ht="16.7" hidden="1" customHeight="1" x14ac:dyDescent="0.2">
      <c r="A11" s="50"/>
      <c r="B11" s="103"/>
      <c r="D11" s="103"/>
      <c r="F11" s="103"/>
      <c r="H11" s="103"/>
    </row>
    <row r="12" spans="1:8" ht="16.7" hidden="1" customHeight="1" x14ac:dyDescent="0.2">
      <c r="A12" s="94"/>
      <c r="B12" s="103"/>
      <c r="D12" s="103"/>
      <c r="F12" s="103"/>
      <c r="H12" s="103"/>
    </row>
    <row r="13" spans="1:8" ht="16.7" customHeight="1" x14ac:dyDescent="0.2">
      <c r="A13" s="2" t="s">
        <v>31</v>
      </c>
      <c r="B13" s="116">
        <v>516000</v>
      </c>
      <c r="D13" s="104">
        <v>7717000</v>
      </c>
      <c r="E13" s="67"/>
      <c r="F13" s="116">
        <v>8936000</v>
      </c>
      <c r="H13" s="104">
        <v>24536000</v>
      </c>
    </row>
    <row r="14" spans="1:8" ht="16.7" customHeight="1" x14ac:dyDescent="0.2">
      <c r="A14" s="23" t="s">
        <v>135</v>
      </c>
      <c r="B14" s="117">
        <f>SUM(B9:B13)</f>
        <v>89716000</v>
      </c>
      <c r="D14" s="109">
        <f>SUM(D9:D13)</f>
        <v>249740000</v>
      </c>
      <c r="E14" s="65"/>
      <c r="F14" s="117">
        <f>SUM(F9:F13)</f>
        <v>452550000</v>
      </c>
      <c r="H14" s="109">
        <f>SUM(H9:H13)</f>
        <v>756252000</v>
      </c>
    </row>
    <row r="15" spans="1:8" ht="16.7" customHeight="1" x14ac:dyDescent="0.2">
      <c r="A15" s="107" t="s">
        <v>136</v>
      </c>
      <c r="B15" s="67"/>
      <c r="E15" s="67"/>
      <c r="F15" s="67"/>
    </row>
    <row r="16" spans="1:8" ht="16.7" customHeight="1" x14ac:dyDescent="0.2">
      <c r="A16" s="1" t="s">
        <v>108</v>
      </c>
      <c r="B16" s="118">
        <v>18652000</v>
      </c>
      <c r="D16" s="103">
        <v>176450000</v>
      </c>
      <c r="E16" s="65"/>
      <c r="F16" s="118">
        <v>222068000</v>
      </c>
      <c r="H16" s="103">
        <v>501361000</v>
      </c>
    </row>
    <row r="17" spans="1:8" ht="16.7" hidden="1" customHeight="1" x14ac:dyDescent="0.2">
      <c r="A17" s="94"/>
      <c r="B17" s="103"/>
      <c r="D17" s="103"/>
      <c r="F17" s="103"/>
      <c r="H17" s="103"/>
    </row>
    <row r="18" spans="1:8" ht="16.7" customHeight="1" x14ac:dyDescent="0.2">
      <c r="A18" s="2" t="s">
        <v>109</v>
      </c>
      <c r="B18" s="119">
        <v>0</v>
      </c>
      <c r="D18" s="103">
        <v>391000</v>
      </c>
      <c r="E18" s="67"/>
      <c r="F18" s="119">
        <v>1747000</v>
      </c>
      <c r="H18" s="103">
        <v>10406000</v>
      </c>
    </row>
    <row r="19" spans="1:8" ht="16.7" customHeight="1" x14ac:dyDescent="0.2">
      <c r="A19" s="1" t="s">
        <v>110</v>
      </c>
      <c r="B19" s="118">
        <v>2391000</v>
      </c>
      <c r="D19" s="103">
        <v>3964000</v>
      </c>
      <c r="E19" s="65"/>
      <c r="F19" s="118">
        <v>8748000</v>
      </c>
      <c r="H19" s="103">
        <v>15316000</v>
      </c>
    </row>
    <row r="20" spans="1:8" ht="16.7" customHeight="1" x14ac:dyDescent="0.2">
      <c r="A20" s="2" t="s">
        <v>111</v>
      </c>
      <c r="B20" s="119">
        <v>3321000</v>
      </c>
      <c r="D20" s="103">
        <v>5475000</v>
      </c>
      <c r="E20" s="67"/>
      <c r="F20" s="119">
        <v>11678000</v>
      </c>
      <c r="H20" s="103">
        <v>5706000</v>
      </c>
    </row>
    <row r="21" spans="1:8" ht="16.7" customHeight="1" x14ac:dyDescent="0.2">
      <c r="A21" s="1" t="s">
        <v>112</v>
      </c>
      <c r="B21" s="40">
        <v>4821000</v>
      </c>
      <c r="D21" s="104">
        <v>4797000</v>
      </c>
      <c r="E21" s="65"/>
      <c r="F21" s="40">
        <v>14366000</v>
      </c>
      <c r="H21" s="104">
        <v>14256000</v>
      </c>
    </row>
    <row r="22" spans="1:8" ht="16.7" customHeight="1" x14ac:dyDescent="0.2">
      <c r="A22" s="4" t="s">
        <v>137</v>
      </c>
      <c r="B22" s="120">
        <f>SUM(B16:B21)</f>
        <v>29185000</v>
      </c>
      <c r="D22" s="110">
        <f>SUM(D16:D21)</f>
        <v>191077000</v>
      </c>
      <c r="E22" s="67"/>
      <c r="F22" s="120">
        <f>SUM(F16:F21)</f>
        <v>258607000</v>
      </c>
      <c r="H22" s="110">
        <f>SUM(H16:H21)</f>
        <v>547045000</v>
      </c>
    </row>
    <row r="23" spans="1:8" ht="16.7" customHeight="1" x14ac:dyDescent="0.2">
      <c r="A23" s="36" t="s">
        <v>138</v>
      </c>
      <c r="B23" s="117">
        <f>B14-B22</f>
        <v>60531000</v>
      </c>
      <c r="D23" s="109">
        <f>D14-D22</f>
        <v>58663000</v>
      </c>
      <c r="E23" s="65"/>
      <c r="F23" s="117">
        <f>F14-F22</f>
        <v>193943000</v>
      </c>
      <c r="H23" s="109">
        <f>H14-H22</f>
        <v>209207000</v>
      </c>
    </row>
    <row r="24" spans="1:8" ht="16.7" customHeight="1" x14ac:dyDescent="0.2">
      <c r="A24" s="2" t="s">
        <v>139</v>
      </c>
      <c r="B24" s="119">
        <v>0</v>
      </c>
      <c r="D24" s="103">
        <v>-5950000</v>
      </c>
      <c r="E24" s="2"/>
      <c r="F24" s="119">
        <v>0</v>
      </c>
      <c r="H24" s="103">
        <v>-11004000</v>
      </c>
    </row>
    <row r="25" spans="1:8" ht="16.7" customHeight="1" x14ac:dyDescent="0.2">
      <c r="A25" s="121" t="s">
        <v>140</v>
      </c>
      <c r="B25" s="1"/>
      <c r="E25" s="1"/>
      <c r="F25" s="1"/>
    </row>
    <row r="26" spans="1:8" ht="16.7" customHeight="1" x14ac:dyDescent="0.2">
      <c r="A26" s="2" t="s">
        <v>141</v>
      </c>
      <c r="B26" s="119">
        <v>-9107000</v>
      </c>
      <c r="D26" s="103">
        <v>248828000</v>
      </c>
      <c r="E26" s="67"/>
      <c r="F26" s="119">
        <v>-1037222000</v>
      </c>
      <c r="H26" s="103">
        <v>251977000</v>
      </c>
    </row>
    <row r="27" spans="1:8" ht="16.7" customHeight="1" x14ac:dyDescent="0.2">
      <c r="A27" s="1" t="s">
        <v>142</v>
      </c>
      <c r="B27" s="118">
        <v>99114000</v>
      </c>
      <c r="D27" s="103">
        <v>126025000</v>
      </c>
      <c r="E27" s="65"/>
      <c r="F27" s="118">
        <v>342802000</v>
      </c>
      <c r="H27" s="103">
        <v>373922000</v>
      </c>
    </row>
    <row r="28" spans="1:8" ht="16.7" customHeight="1" x14ac:dyDescent="0.2">
      <c r="A28" s="2" t="s">
        <v>143</v>
      </c>
      <c r="B28" s="119">
        <v>-112763000</v>
      </c>
      <c r="D28" s="103">
        <v>-234514000</v>
      </c>
      <c r="E28" s="67"/>
      <c r="F28" s="119">
        <v>-938219000</v>
      </c>
      <c r="H28" s="103">
        <v>-675920000</v>
      </c>
    </row>
    <row r="29" spans="1:8" ht="16.7" customHeight="1" x14ac:dyDescent="0.2">
      <c r="A29" s="1" t="s">
        <v>144</v>
      </c>
      <c r="B29" s="118">
        <v>1401000</v>
      </c>
      <c r="D29" s="103">
        <v>70620000</v>
      </c>
      <c r="E29" s="65"/>
      <c r="F29" s="118">
        <v>-296117000</v>
      </c>
      <c r="H29" s="103">
        <v>-101414000</v>
      </c>
    </row>
    <row r="30" spans="1:8" ht="16.7" customHeight="1" x14ac:dyDescent="0.2">
      <c r="A30" s="2" t="s">
        <v>145</v>
      </c>
      <c r="B30" s="119">
        <v>65596000</v>
      </c>
      <c r="D30" s="103">
        <v>85856000</v>
      </c>
      <c r="E30" s="67"/>
      <c r="F30" s="119">
        <v>8734000</v>
      </c>
      <c r="H30" s="103">
        <v>270798000</v>
      </c>
    </row>
    <row r="31" spans="1:8" ht="16.7" customHeight="1" x14ac:dyDescent="0.2">
      <c r="A31" s="1" t="s">
        <v>146</v>
      </c>
      <c r="B31" s="40">
        <v>84000</v>
      </c>
      <c r="D31" s="104">
        <v>495000</v>
      </c>
      <c r="E31" s="1"/>
      <c r="F31" s="40">
        <v>948000</v>
      </c>
      <c r="H31" s="104">
        <v>277000</v>
      </c>
    </row>
    <row r="32" spans="1:8" ht="16.7" customHeight="1" x14ac:dyDescent="0.2">
      <c r="A32" s="4" t="s">
        <v>147</v>
      </c>
      <c r="B32" s="122">
        <f>SUM(B26:B31)</f>
        <v>44325000</v>
      </c>
      <c r="D32" s="109">
        <f>SUM(D26:D31)</f>
        <v>297310000</v>
      </c>
      <c r="E32" s="2"/>
      <c r="F32" s="122">
        <f>SUM(F26:F31)</f>
        <v>-1919074000</v>
      </c>
      <c r="H32" s="109">
        <f>SUM(H26:H31)</f>
        <v>119640000</v>
      </c>
    </row>
    <row r="33" spans="1:8" ht="16.7" customHeight="1" x14ac:dyDescent="0.2">
      <c r="A33" s="121" t="s">
        <v>148</v>
      </c>
      <c r="B33" s="1"/>
      <c r="E33" s="1"/>
      <c r="F33" s="1"/>
    </row>
    <row r="34" spans="1:8" ht="16.7" customHeight="1" x14ac:dyDescent="0.2">
      <c r="A34" s="2" t="s">
        <v>149</v>
      </c>
      <c r="B34" s="119">
        <v>5759000</v>
      </c>
      <c r="D34" s="103">
        <v>16839000</v>
      </c>
      <c r="E34" s="67"/>
      <c r="F34" s="119">
        <v>31738000</v>
      </c>
      <c r="H34" s="103">
        <v>42556000</v>
      </c>
    </row>
    <row r="35" spans="1:8" ht="16.7" customHeight="1" x14ac:dyDescent="0.2">
      <c r="A35" s="1" t="s">
        <v>54</v>
      </c>
      <c r="B35" s="118">
        <v>26197000</v>
      </c>
      <c r="D35" s="103">
        <v>17696000</v>
      </c>
      <c r="E35" s="65"/>
      <c r="F35" s="118">
        <v>70049000</v>
      </c>
      <c r="H35" s="103">
        <v>54354000</v>
      </c>
    </row>
    <row r="36" spans="1:8" ht="16.7" hidden="1" customHeight="1" x14ac:dyDescent="0.2">
      <c r="A36" s="94"/>
      <c r="B36" s="103"/>
      <c r="D36" s="103"/>
      <c r="F36" s="103"/>
      <c r="H36" s="103"/>
    </row>
    <row r="37" spans="1:8" ht="16.7" customHeight="1" x14ac:dyDescent="0.2">
      <c r="A37" s="2" t="s">
        <v>150</v>
      </c>
      <c r="B37" s="119">
        <v>18976000</v>
      </c>
      <c r="D37" s="103">
        <v>13344000</v>
      </c>
      <c r="E37" s="67"/>
      <c r="F37" s="119">
        <v>47892000</v>
      </c>
      <c r="H37" s="103">
        <v>42913000</v>
      </c>
    </row>
    <row r="38" spans="1:8" ht="16.7" customHeight="1" x14ac:dyDescent="0.2">
      <c r="A38" s="1" t="s">
        <v>151</v>
      </c>
      <c r="B38" s="40">
        <v>-139788000</v>
      </c>
      <c r="D38" s="104">
        <v>0</v>
      </c>
      <c r="E38" s="65"/>
      <c r="F38" s="40">
        <v>6000000</v>
      </c>
      <c r="H38" s="104">
        <v>0</v>
      </c>
    </row>
    <row r="39" spans="1:8" ht="16.7" customHeight="1" x14ac:dyDescent="0.2">
      <c r="A39" s="4" t="s">
        <v>152</v>
      </c>
      <c r="B39" s="120">
        <f>SUM(B34:B38)</f>
        <v>-88856000</v>
      </c>
      <c r="D39" s="110">
        <f>SUM(D34:D38)</f>
        <v>47879000</v>
      </c>
      <c r="E39" s="67"/>
      <c r="F39" s="120">
        <f>SUM(F34:F38)</f>
        <v>155679000</v>
      </c>
      <c r="H39" s="110">
        <f>SUM(H34:H38)</f>
        <v>139823000</v>
      </c>
    </row>
    <row r="40" spans="1:8" ht="16.7" customHeight="1" x14ac:dyDescent="0.2">
      <c r="A40" s="121" t="s">
        <v>153</v>
      </c>
      <c r="B40" s="117">
        <f>B23+B24+B32-B39</f>
        <v>193712000</v>
      </c>
      <c r="D40" s="109">
        <f>D23+D24+D32-D39</f>
        <v>302144000</v>
      </c>
      <c r="E40" s="65"/>
      <c r="F40" s="117">
        <f>F23+F24+F32-F39</f>
        <v>-1880810000</v>
      </c>
      <c r="H40" s="109">
        <f>H23+H24+H32-H39</f>
        <v>178020000</v>
      </c>
    </row>
    <row r="41" spans="1:8" ht="16.7" customHeight="1" x14ac:dyDescent="0.2">
      <c r="A41" s="2" t="s">
        <v>154</v>
      </c>
      <c r="B41" s="116">
        <v>-8202000</v>
      </c>
      <c r="D41" s="104">
        <v>-3556000</v>
      </c>
      <c r="E41" s="67"/>
      <c r="F41" s="116">
        <v>-39504000</v>
      </c>
      <c r="H41" s="104">
        <v>-11188000</v>
      </c>
    </row>
    <row r="42" spans="1:8" ht="16.7" customHeight="1" x14ac:dyDescent="0.2">
      <c r="A42" s="121" t="s">
        <v>155</v>
      </c>
      <c r="B42" s="117">
        <f>B40-B41</f>
        <v>201914000</v>
      </c>
      <c r="D42" s="109">
        <f>D40-D41</f>
        <v>305700000</v>
      </c>
      <c r="E42" s="1"/>
      <c r="F42" s="117">
        <f>F40-F41</f>
        <v>-1841306000</v>
      </c>
      <c r="H42" s="109">
        <f>H40-H41</f>
        <v>189208000</v>
      </c>
    </row>
    <row r="43" spans="1:8" ht="16.7" hidden="1" customHeight="1" x14ac:dyDescent="0.2">
      <c r="A43" s="94"/>
      <c r="B43" s="104"/>
      <c r="D43" s="104"/>
      <c r="F43" s="104"/>
      <c r="H43" s="104"/>
    </row>
    <row r="44" spans="1:8" ht="16.7" customHeight="1" x14ac:dyDescent="0.2">
      <c r="A44" s="2" t="s">
        <v>156</v>
      </c>
      <c r="B44" s="120">
        <v>18950000</v>
      </c>
      <c r="D44" s="110">
        <v>18951000</v>
      </c>
      <c r="E44" s="2"/>
      <c r="F44" s="120">
        <v>56851000</v>
      </c>
      <c r="H44" s="110">
        <v>56851000</v>
      </c>
    </row>
    <row r="45" spans="1:8" ht="16.7" customHeight="1" x14ac:dyDescent="0.2">
      <c r="A45" s="121" t="s">
        <v>157</v>
      </c>
      <c r="B45" s="123">
        <f>B42-B44</f>
        <v>182964000</v>
      </c>
      <c r="D45" s="106">
        <f>D42-D44</f>
        <v>286749000</v>
      </c>
      <c r="E45" s="1"/>
      <c r="F45" s="123">
        <f>F42-F44</f>
        <v>-1898157000</v>
      </c>
      <c r="H45" s="106">
        <f>H42-H44</f>
        <v>132357000</v>
      </c>
    </row>
    <row r="46" spans="1:8" ht="9.9499999999999993" hidden="1" customHeight="1" x14ac:dyDescent="0.2">
      <c r="B46" s="99"/>
      <c r="D46" s="99"/>
      <c r="F46" s="99"/>
      <c r="H46" s="99"/>
    </row>
    <row r="47" spans="1:8" ht="16.7" customHeight="1" x14ac:dyDescent="0.2">
      <c r="A47" s="2" t="s">
        <v>158</v>
      </c>
      <c r="B47" s="124">
        <v>0.66846961236131697</v>
      </c>
      <c r="D47" s="125">
        <v>1.05075686363281</v>
      </c>
      <c r="E47" s="67"/>
      <c r="F47" s="124">
        <v>-6.9385199068496304</v>
      </c>
      <c r="H47" s="125">
        <v>0.49736810551802102</v>
      </c>
    </row>
    <row r="48" spans="1:8" ht="16.7" customHeight="1" x14ac:dyDescent="0.2">
      <c r="A48" s="1" t="s">
        <v>159</v>
      </c>
      <c r="B48" s="126">
        <v>0.64333963216380896</v>
      </c>
      <c r="D48" s="127">
        <v>1.00162953424288</v>
      </c>
      <c r="E48" s="65"/>
      <c r="F48" s="126">
        <v>-6.9385199068496304</v>
      </c>
      <c r="H48" s="127">
        <v>0.49736810551802102</v>
      </c>
    </row>
    <row r="49" spans="1:8" ht="16.7" customHeight="1" x14ac:dyDescent="0.2">
      <c r="A49" s="2" t="s">
        <v>160</v>
      </c>
      <c r="B49" s="128">
        <v>0.14000000000000001</v>
      </c>
      <c r="D49" s="127">
        <v>0.4</v>
      </c>
      <c r="E49" s="67"/>
      <c r="F49" s="128">
        <v>0.33</v>
      </c>
      <c r="H49" s="127">
        <v>1.27</v>
      </c>
    </row>
    <row r="50" spans="1:8" ht="16.7" customHeight="1" x14ac:dyDescent="0.2">
      <c r="A50" s="121" t="s">
        <v>161</v>
      </c>
      <c r="B50" s="134"/>
      <c r="D50" s="112"/>
      <c r="E50" s="65"/>
      <c r="F50" s="134"/>
      <c r="H50" s="112"/>
    </row>
    <row r="51" spans="1:8" ht="16.7" customHeight="1" x14ac:dyDescent="0.2">
      <c r="A51" s="4" t="s">
        <v>162</v>
      </c>
      <c r="B51" s="129">
        <v>273705785</v>
      </c>
      <c r="D51" s="130">
        <v>272897575</v>
      </c>
      <c r="E51" s="67"/>
      <c r="F51" s="129">
        <v>273567998</v>
      </c>
      <c r="H51" s="130">
        <v>266114772</v>
      </c>
    </row>
    <row r="52" spans="1:8" ht="16.7" customHeight="1" x14ac:dyDescent="0.2">
      <c r="A52" s="23" t="s">
        <v>163</v>
      </c>
      <c r="B52" s="131">
        <v>291876935</v>
      </c>
      <c r="D52" s="132">
        <v>291053718</v>
      </c>
      <c r="E52" s="65"/>
      <c r="F52" s="131">
        <v>273567998</v>
      </c>
      <c r="H52" s="132">
        <v>266114772</v>
      </c>
    </row>
    <row r="53" spans="1:8" ht="16.7" customHeight="1" x14ac:dyDescent="0.2">
      <c r="A53" s="107" t="s">
        <v>164</v>
      </c>
      <c r="B53" s="135"/>
      <c r="D53" s="112"/>
      <c r="E53" s="67"/>
      <c r="F53" s="135"/>
      <c r="G53" s="112"/>
      <c r="H53" s="112"/>
    </row>
    <row r="54" spans="1:8" ht="16.7" customHeight="1" x14ac:dyDescent="0.2">
      <c r="A54" s="121" t="s">
        <v>155</v>
      </c>
      <c r="B54" s="115">
        <v>201914000</v>
      </c>
      <c r="D54" s="102">
        <v>305700000</v>
      </c>
      <c r="E54" s="65"/>
      <c r="F54" s="115">
        <v>-1841306000</v>
      </c>
      <c r="H54" s="102">
        <v>189208000</v>
      </c>
    </row>
    <row r="55" spans="1:8" ht="16.7" customHeight="1" x14ac:dyDescent="0.2">
      <c r="A55" s="107" t="s">
        <v>165</v>
      </c>
      <c r="B55" s="67"/>
      <c r="E55" s="67"/>
      <c r="F55" s="67"/>
    </row>
    <row r="56" spans="1:8" ht="16.7" customHeight="1" x14ac:dyDescent="0.2">
      <c r="A56" s="23" t="s">
        <v>166</v>
      </c>
      <c r="B56" s="40">
        <v>36216000</v>
      </c>
      <c r="D56" s="104">
        <v>-29164000</v>
      </c>
      <c r="E56" s="65"/>
      <c r="F56" s="40">
        <v>30940000</v>
      </c>
      <c r="H56" s="104">
        <v>637537000</v>
      </c>
    </row>
    <row r="57" spans="1:8" ht="16.7" customHeight="1" x14ac:dyDescent="0.2">
      <c r="A57" s="2" t="s">
        <v>167</v>
      </c>
      <c r="B57" s="120">
        <f>B56</f>
        <v>36216000</v>
      </c>
      <c r="D57" s="110">
        <f>D56</f>
        <v>-29164000</v>
      </c>
      <c r="E57" s="67"/>
      <c r="F57" s="120">
        <f>F56</f>
        <v>30940000</v>
      </c>
      <c r="H57" s="110">
        <f>H56</f>
        <v>637537000</v>
      </c>
    </row>
    <row r="58" spans="1:8" ht="16.7" customHeight="1" x14ac:dyDescent="0.2">
      <c r="A58" s="121" t="s">
        <v>168</v>
      </c>
      <c r="B58" s="117">
        <f>B57+B54</f>
        <v>238130000</v>
      </c>
      <c r="D58" s="109">
        <f>D57+D54</f>
        <v>276536000</v>
      </c>
      <c r="E58" s="65"/>
      <c r="F58" s="117">
        <f>F57+F54</f>
        <v>-1810366000</v>
      </c>
      <c r="H58" s="109">
        <f>H57+H54</f>
        <v>826745000</v>
      </c>
    </row>
    <row r="59" spans="1:8" ht="16.7" customHeight="1" x14ac:dyDescent="0.2">
      <c r="A59" s="2" t="s">
        <v>156</v>
      </c>
      <c r="B59" s="116">
        <v>18950000</v>
      </c>
      <c r="D59" s="104">
        <v>18951000</v>
      </c>
      <c r="E59" s="67"/>
      <c r="F59" s="116">
        <v>56851000</v>
      </c>
      <c r="H59" s="104">
        <v>56851000</v>
      </c>
    </row>
    <row r="60" spans="1:8" ht="16.7" customHeight="1" x14ac:dyDescent="0.2">
      <c r="A60" s="1" t="s">
        <v>169</v>
      </c>
      <c r="B60" s="123">
        <f>B58-B59</f>
        <v>219180000</v>
      </c>
      <c r="D60" s="106">
        <f>D58-D59</f>
        <v>257585000</v>
      </c>
      <c r="E60" s="65"/>
      <c r="F60" s="123">
        <f>F58-F59</f>
        <v>-1867217000</v>
      </c>
      <c r="H60" s="106">
        <f>H58-H59</f>
        <v>769894000</v>
      </c>
    </row>
    <row r="61" spans="1:8" x14ac:dyDescent="0.2">
      <c r="B61" s="75"/>
      <c r="D61" s="75"/>
      <c r="F61" s="75"/>
      <c r="H61" s="75"/>
    </row>
  </sheetData>
  <mergeCells count="9">
    <mergeCell ref="B8:D8"/>
    <mergeCell ref="B5:D5"/>
    <mergeCell ref="F7:H7"/>
    <mergeCell ref="F5:H5"/>
    <mergeCell ref="A1:H1"/>
    <mergeCell ref="A2:H2"/>
    <mergeCell ref="A3:H3"/>
    <mergeCell ref="A4:H4"/>
    <mergeCell ref="B7:D7"/>
  </mergeCells>
  <pageMargins left="0.75" right="0.75" top="1" bottom="1" header="0.5" footer="0.5"/>
  <tableParts count="4">
    <tablePart r:id="rId1"/>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Ruler="0" topLeftCell="A9" workbookViewId="0">
      <selection activeCell="A33" sqref="A33:D33"/>
    </sheetView>
  </sheetViews>
  <sheetFormatPr defaultColWidth="13.7109375" defaultRowHeight="12.75" x14ac:dyDescent="0.2"/>
  <cols>
    <col min="1" max="1" width="76.85546875" customWidth="1"/>
    <col min="2" max="2" width="19.42578125" customWidth="1"/>
    <col min="3" max="3" width="0.28515625" customWidth="1"/>
    <col min="4" max="4" width="15" customWidth="1"/>
    <col min="5" max="5" width="2.140625" customWidth="1"/>
    <col min="6" max="6" width="11" customWidth="1"/>
    <col min="7" max="7" width="0.28515625" customWidth="1"/>
    <col min="8" max="8" width="11" customWidth="1"/>
    <col min="9" max="21" width="20.140625" customWidth="1"/>
  </cols>
  <sheetData>
    <row r="1" spans="1:5" ht="16.7" customHeight="1" x14ac:dyDescent="0.2">
      <c r="A1" s="196" t="s">
        <v>92</v>
      </c>
      <c r="B1" s="196"/>
      <c r="C1" s="196"/>
      <c r="D1" s="196"/>
      <c r="E1" s="196"/>
    </row>
    <row r="2" spans="1:5" ht="16.7" customHeight="1" x14ac:dyDescent="0.2">
      <c r="A2" s="197" t="s">
        <v>170</v>
      </c>
      <c r="B2" s="197"/>
      <c r="C2" s="197"/>
      <c r="D2" s="197"/>
      <c r="E2" s="197"/>
    </row>
    <row r="3" spans="1:5" ht="16.7" customHeight="1" x14ac:dyDescent="0.2">
      <c r="A3" s="177" t="s">
        <v>171</v>
      </c>
      <c r="B3" s="177"/>
      <c r="C3" s="177"/>
      <c r="D3" s="177"/>
      <c r="E3" s="177"/>
    </row>
    <row r="4" spans="1:5" ht="16.7" customHeight="1" x14ac:dyDescent="0.2">
      <c r="A4" s="198" t="s">
        <v>172</v>
      </c>
      <c r="B4" s="198"/>
      <c r="C4" s="198"/>
      <c r="D4" s="198"/>
      <c r="E4" s="198"/>
    </row>
    <row r="5" spans="1:5" ht="33.4" customHeight="1" x14ac:dyDescent="0.2">
      <c r="A5" s="7"/>
      <c r="B5" s="3" t="s">
        <v>131</v>
      </c>
      <c r="C5" s="147"/>
      <c r="D5" s="171" t="s">
        <v>173</v>
      </c>
      <c r="E5" s="171"/>
    </row>
    <row r="6" spans="1:5" ht="16.7" customHeight="1" x14ac:dyDescent="0.2">
      <c r="A6" s="14"/>
      <c r="B6" s="136">
        <v>44104</v>
      </c>
      <c r="C6" s="24"/>
      <c r="D6" s="200">
        <v>2020</v>
      </c>
      <c r="E6" s="189"/>
    </row>
    <row r="7" spans="1:5" ht="16.7" customHeight="1" x14ac:dyDescent="0.2">
      <c r="A7" s="7"/>
      <c r="B7" s="182" t="s">
        <v>174</v>
      </c>
      <c r="C7" s="177"/>
      <c r="D7" s="182" t="s">
        <v>174</v>
      </c>
      <c r="E7" s="182"/>
    </row>
    <row r="8" spans="1:5" ht="16.7" customHeight="1" x14ac:dyDescent="0.2">
      <c r="A8" s="137" t="s">
        <v>175</v>
      </c>
      <c r="B8" s="14"/>
      <c r="C8" s="14"/>
      <c r="D8" s="199"/>
      <c r="E8" s="199"/>
    </row>
    <row r="9" spans="1:5" ht="16.7" customHeight="1" x14ac:dyDescent="0.2">
      <c r="A9" s="55" t="s">
        <v>176</v>
      </c>
      <c r="B9" s="20">
        <v>219180000</v>
      </c>
      <c r="C9" s="26"/>
      <c r="D9" s="206">
        <v>279000</v>
      </c>
      <c r="E9" s="207"/>
    </row>
    <row r="10" spans="1:5" ht="16.7" customHeight="1" x14ac:dyDescent="0.2">
      <c r="A10" s="138" t="s">
        <v>177</v>
      </c>
      <c r="B10" s="27"/>
      <c r="C10" s="27"/>
      <c r="D10" s="205"/>
      <c r="E10" s="205"/>
    </row>
    <row r="11" spans="1:5" ht="16.7" customHeight="1" x14ac:dyDescent="0.2">
      <c r="A11" s="139" t="s">
        <v>178</v>
      </c>
      <c r="B11" s="42">
        <v>-36216000</v>
      </c>
      <c r="C11" s="26"/>
      <c r="D11" s="203">
        <v>-192794000</v>
      </c>
      <c r="E11" s="204"/>
    </row>
    <row r="12" spans="1:5" ht="16.7" customHeight="1" x14ac:dyDescent="0.2">
      <c r="A12" s="137" t="s">
        <v>157</v>
      </c>
      <c r="B12" s="140">
        <v>182964000</v>
      </c>
      <c r="C12" s="27"/>
      <c r="D12" s="201">
        <v>-192515000</v>
      </c>
      <c r="E12" s="202"/>
    </row>
    <row r="13" spans="1:5" ht="16.7" customHeight="1" x14ac:dyDescent="0.2">
      <c r="A13" s="7"/>
      <c r="B13" s="148"/>
      <c r="C13" s="7"/>
      <c r="D13" s="208"/>
      <c r="E13" s="208"/>
    </row>
    <row r="14" spans="1:5" ht="16.7" customHeight="1" x14ac:dyDescent="0.2">
      <c r="A14" s="2" t="s">
        <v>179</v>
      </c>
      <c r="B14" s="14"/>
      <c r="C14" s="27"/>
      <c r="D14" s="205"/>
      <c r="E14" s="205"/>
    </row>
    <row r="15" spans="1:5" ht="16.7" customHeight="1" x14ac:dyDescent="0.2">
      <c r="A15" s="23" t="s">
        <v>180</v>
      </c>
      <c r="B15" s="141">
        <v>1725000</v>
      </c>
      <c r="C15" s="26"/>
      <c r="D15" s="209">
        <v>-54795000</v>
      </c>
      <c r="E15" s="207"/>
    </row>
    <row r="16" spans="1:5" ht="16.7" customHeight="1" x14ac:dyDescent="0.2">
      <c r="A16" s="4" t="s">
        <v>181</v>
      </c>
      <c r="B16" s="38">
        <v>281000</v>
      </c>
      <c r="C16" s="27"/>
      <c r="D16" s="210">
        <v>110000</v>
      </c>
      <c r="E16" s="205"/>
    </row>
    <row r="17" spans="1:5" ht="16.7" customHeight="1" x14ac:dyDescent="0.2">
      <c r="A17" s="23" t="s">
        <v>182</v>
      </c>
      <c r="B17" s="141">
        <v>7101000</v>
      </c>
      <c r="C17" s="26"/>
      <c r="D17" s="209">
        <v>1193000</v>
      </c>
      <c r="E17" s="207"/>
    </row>
    <row r="18" spans="1:5" ht="16.7" customHeight="1" x14ac:dyDescent="0.2">
      <c r="A18" s="4" t="s">
        <v>183</v>
      </c>
      <c r="B18" s="38">
        <v>55858000</v>
      </c>
      <c r="C18" s="27"/>
      <c r="D18" s="210">
        <v>176916000</v>
      </c>
      <c r="E18" s="205"/>
    </row>
    <row r="19" spans="1:5" ht="16.7" customHeight="1" x14ac:dyDescent="0.2">
      <c r="A19" s="23" t="s">
        <v>184</v>
      </c>
      <c r="B19" s="141">
        <v>0</v>
      </c>
      <c r="C19" s="26"/>
      <c r="D19" s="209">
        <v>747055000</v>
      </c>
      <c r="E19" s="207"/>
    </row>
    <row r="20" spans="1:5" ht="16.7" customHeight="1" x14ac:dyDescent="0.2">
      <c r="A20" s="4" t="s">
        <v>185</v>
      </c>
      <c r="B20" s="38">
        <v>-583000</v>
      </c>
      <c r="C20" s="27"/>
      <c r="D20" s="210">
        <v>-756464000</v>
      </c>
      <c r="E20" s="205"/>
    </row>
    <row r="21" spans="1:5" ht="16.7" customHeight="1" x14ac:dyDescent="0.2">
      <c r="A21" s="39" t="s">
        <v>145</v>
      </c>
      <c r="B21" s="141">
        <v>-32696000</v>
      </c>
      <c r="C21" s="26"/>
      <c r="D21" s="209">
        <v>-64744000</v>
      </c>
      <c r="E21" s="207"/>
    </row>
    <row r="22" spans="1:5" ht="16.7" customHeight="1" x14ac:dyDescent="0.2">
      <c r="A22" s="4" t="s">
        <v>186</v>
      </c>
      <c r="B22" s="38">
        <v>5000</v>
      </c>
      <c r="C22" s="27"/>
      <c r="D22" s="210">
        <v>61000</v>
      </c>
      <c r="E22" s="205"/>
    </row>
    <row r="23" spans="1:5" ht="16.7" customHeight="1" x14ac:dyDescent="0.2">
      <c r="A23" s="143" t="s">
        <v>187</v>
      </c>
      <c r="B23" s="141">
        <v>898000</v>
      </c>
      <c r="C23" s="7"/>
      <c r="D23" s="209">
        <v>39000</v>
      </c>
      <c r="E23" s="207"/>
    </row>
    <row r="24" spans="1:5" ht="16.7" customHeight="1" x14ac:dyDescent="0.2">
      <c r="A24" s="138" t="s">
        <v>188</v>
      </c>
      <c r="B24" s="38">
        <v>2857000</v>
      </c>
      <c r="C24" s="14"/>
      <c r="D24" s="210">
        <v>2398000</v>
      </c>
      <c r="E24" s="205"/>
    </row>
    <row r="25" spans="1:5" ht="16.7" customHeight="1" x14ac:dyDescent="0.2">
      <c r="A25" s="143" t="s">
        <v>189</v>
      </c>
      <c r="B25" s="141">
        <v>3664000</v>
      </c>
      <c r="C25" s="7"/>
      <c r="D25" s="209">
        <v>0</v>
      </c>
      <c r="E25" s="207"/>
    </row>
    <row r="26" spans="1:5" ht="16.7" customHeight="1" x14ac:dyDescent="0.2">
      <c r="A26" s="138" t="s">
        <v>190</v>
      </c>
      <c r="B26" s="38">
        <v>-139788000</v>
      </c>
      <c r="C26" s="14"/>
      <c r="D26" s="210">
        <v>145069000</v>
      </c>
      <c r="E26" s="205"/>
    </row>
    <row r="27" spans="1:5" ht="15.75" customHeight="1" x14ac:dyDescent="0.2">
      <c r="A27" s="143" t="s">
        <v>191</v>
      </c>
      <c r="B27" s="42">
        <v>-6715000</v>
      </c>
      <c r="C27" s="7"/>
      <c r="D27" s="203">
        <v>-18814000</v>
      </c>
      <c r="E27" s="204"/>
    </row>
    <row r="28" spans="1:5" ht="16.7" customHeight="1" x14ac:dyDescent="0.2">
      <c r="A28" s="14" t="s">
        <v>192</v>
      </c>
      <c r="B28" s="144">
        <v>75571000</v>
      </c>
      <c r="C28" s="2"/>
      <c r="D28" s="211">
        <v>-14491000</v>
      </c>
      <c r="E28" s="212"/>
    </row>
    <row r="29" spans="1:5" ht="16.7" customHeight="1" x14ac:dyDescent="0.2">
      <c r="A29" s="7"/>
      <c r="B29" s="7"/>
      <c r="C29" s="7"/>
      <c r="D29" s="213"/>
      <c r="E29" s="213"/>
    </row>
    <row r="30" spans="1:5" ht="16.7" customHeight="1" x14ac:dyDescent="0.2">
      <c r="A30" s="137" t="s">
        <v>193</v>
      </c>
      <c r="B30" s="145">
        <v>273705785</v>
      </c>
      <c r="C30" s="14"/>
      <c r="D30" s="216">
        <v>273604079</v>
      </c>
      <c r="E30" s="217"/>
    </row>
    <row r="31" spans="1:5" ht="30" customHeight="1" x14ac:dyDescent="0.2">
      <c r="A31" s="23" t="s">
        <v>194</v>
      </c>
      <c r="B31" s="146">
        <v>0.27610304254256102</v>
      </c>
      <c r="C31" s="7"/>
      <c r="D31" s="214">
        <v>-5.2963391675165797E-2</v>
      </c>
      <c r="E31" s="215"/>
    </row>
    <row r="32" spans="1:5" ht="16.7" customHeight="1" x14ac:dyDescent="0.2">
      <c r="A32" s="73"/>
      <c r="B32" s="149"/>
      <c r="C32" s="73"/>
      <c r="D32" s="149"/>
      <c r="E32" s="149"/>
    </row>
    <row r="33" spans="1:5" ht="93.75" customHeight="1" x14ac:dyDescent="0.2">
      <c r="A33" s="225" t="s">
        <v>221</v>
      </c>
      <c r="B33" s="225"/>
      <c r="C33" s="225"/>
      <c r="D33" s="225"/>
      <c r="E33" s="73"/>
    </row>
    <row r="34" spans="1:5" ht="16.7" customHeight="1" x14ac:dyDescent="0.2"/>
    <row r="35" spans="1:5" ht="80.099999999999994" customHeight="1" x14ac:dyDescent="0.2"/>
    <row r="36" spans="1:5" ht="16.7" customHeight="1" x14ac:dyDescent="0.2"/>
    <row r="37" spans="1:5" ht="16.7" customHeight="1" x14ac:dyDescent="0.2"/>
    <row r="38" spans="1:5" ht="16.7" customHeight="1" x14ac:dyDescent="0.2"/>
    <row r="39" spans="1:5" ht="16.7" customHeight="1" x14ac:dyDescent="0.2"/>
    <row r="40" spans="1:5" ht="16.7" customHeight="1" x14ac:dyDescent="0.2"/>
    <row r="41" spans="1:5" ht="16.7" customHeight="1" x14ac:dyDescent="0.2"/>
    <row r="42" spans="1:5" ht="16.7" customHeight="1" x14ac:dyDescent="0.2"/>
    <row r="43" spans="1:5" ht="16.7" customHeight="1" x14ac:dyDescent="0.2"/>
    <row r="44" spans="1:5" ht="16.7" customHeight="1" x14ac:dyDescent="0.2"/>
    <row r="45" spans="1:5" ht="16.7" customHeight="1" x14ac:dyDescent="0.2"/>
    <row r="46" spans="1:5" ht="16.7" customHeight="1" x14ac:dyDescent="0.2"/>
    <row r="47" spans="1:5" ht="16.7" customHeight="1" x14ac:dyDescent="0.2"/>
    <row r="48" spans="1:5" ht="16.7" customHeight="1" x14ac:dyDescent="0.2"/>
    <row r="49" ht="16.7" customHeight="1" x14ac:dyDescent="0.2"/>
    <row r="50" ht="16.7" customHeight="1" x14ac:dyDescent="0.2"/>
    <row r="51" ht="16.7" customHeight="1" x14ac:dyDescent="0.2"/>
    <row r="52" ht="16.7" customHeight="1" x14ac:dyDescent="0.2"/>
  </sheetData>
  <mergeCells count="33">
    <mergeCell ref="D29:E29"/>
    <mergeCell ref="A33:D33"/>
    <mergeCell ref="D31:E31"/>
    <mergeCell ref="D30:E30"/>
    <mergeCell ref="D26:E26"/>
    <mergeCell ref="D25:E25"/>
    <mergeCell ref="D27:E27"/>
    <mergeCell ref="D28:E28"/>
    <mergeCell ref="D22:E22"/>
    <mergeCell ref="D21:E21"/>
    <mergeCell ref="D20:E20"/>
    <mergeCell ref="D23:E23"/>
    <mergeCell ref="D24:E24"/>
    <mergeCell ref="D13:E13"/>
    <mergeCell ref="D14:E14"/>
    <mergeCell ref="D15:E15"/>
    <mergeCell ref="D19:E19"/>
    <mergeCell ref="D18:E18"/>
    <mergeCell ref="D17:E17"/>
    <mergeCell ref="D16:E16"/>
    <mergeCell ref="D8:E8"/>
    <mergeCell ref="D7:E7"/>
    <mergeCell ref="D6:E6"/>
    <mergeCell ref="D5:E5"/>
    <mergeCell ref="D12:E12"/>
    <mergeCell ref="D11:E11"/>
    <mergeCell ref="D10:E10"/>
    <mergeCell ref="D9:E9"/>
    <mergeCell ref="A1:E1"/>
    <mergeCell ref="A2:E2"/>
    <mergeCell ref="A3:E3"/>
    <mergeCell ref="A4:E4"/>
    <mergeCell ref="B7:C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Ruler="0" topLeftCell="A16" workbookViewId="0">
      <selection activeCell="A29" sqref="A29:J29"/>
    </sheetView>
  </sheetViews>
  <sheetFormatPr defaultColWidth="13.7109375" defaultRowHeight="12.75" x14ac:dyDescent="0.2"/>
  <cols>
    <col min="1" max="1" width="51.28515625" customWidth="1"/>
    <col min="2" max="2" width="18" bestFit="1" customWidth="1"/>
    <col min="3" max="3" width="0.5703125" customWidth="1"/>
    <col min="4" max="4" width="13.42578125" bestFit="1" customWidth="1"/>
    <col min="5" max="5" width="0.42578125" customWidth="1"/>
    <col min="6" max="6" width="14.5703125" bestFit="1" customWidth="1"/>
    <col min="7" max="7" width="0" hidden="1" customWidth="1"/>
    <col min="8" max="8" width="17.42578125" bestFit="1" customWidth="1"/>
    <col min="9" max="9" width="0" hidden="1" customWidth="1"/>
    <col min="10" max="10" width="18" bestFit="1" customWidth="1"/>
    <col min="11" max="19" width="20.140625" customWidth="1"/>
  </cols>
  <sheetData>
    <row r="1" spans="1:10" s="227" customFormat="1" ht="16.7" customHeight="1" x14ac:dyDescent="0.2">
      <c r="A1" s="196" t="s">
        <v>92</v>
      </c>
      <c r="B1" s="226"/>
      <c r="C1" s="226"/>
      <c r="D1" s="226"/>
      <c r="E1" s="226"/>
      <c r="F1" s="226"/>
      <c r="G1" s="226"/>
      <c r="H1" s="226"/>
      <c r="I1" s="226"/>
      <c r="J1" s="226"/>
    </row>
    <row r="2" spans="1:10" s="227" customFormat="1" ht="16.7" customHeight="1" x14ac:dyDescent="0.2">
      <c r="A2" s="197" t="s">
        <v>195</v>
      </c>
      <c r="B2" s="226"/>
      <c r="C2" s="226"/>
      <c r="D2" s="226"/>
      <c r="E2" s="226"/>
      <c r="F2" s="226"/>
      <c r="G2" s="226"/>
      <c r="H2" s="226"/>
      <c r="I2" s="226"/>
      <c r="J2" s="226"/>
    </row>
    <row r="3" spans="1:10" ht="16.7" customHeight="1" x14ac:dyDescent="0.2">
      <c r="A3" s="177" t="s">
        <v>196</v>
      </c>
      <c r="B3" s="169"/>
      <c r="C3" s="169"/>
      <c r="D3" s="169"/>
      <c r="E3" s="169"/>
      <c r="F3" s="169"/>
      <c r="G3" s="169"/>
      <c r="H3" s="169"/>
      <c r="I3" s="169"/>
      <c r="J3" s="169"/>
    </row>
    <row r="4" spans="1:10" ht="16.7" customHeight="1" x14ac:dyDescent="0.2">
      <c r="A4" s="178" t="s">
        <v>172</v>
      </c>
      <c r="B4" s="169"/>
      <c r="C4" s="169"/>
      <c r="D4" s="169"/>
      <c r="E4" s="169"/>
      <c r="F4" s="169"/>
      <c r="G4" s="169"/>
      <c r="H4" s="169"/>
      <c r="I4" s="169"/>
      <c r="J4" s="169"/>
    </row>
    <row r="5" spans="1:10" ht="16.7" customHeight="1" x14ac:dyDescent="0.2">
      <c r="A5" s="213"/>
      <c r="B5" s="169"/>
      <c r="C5" s="169"/>
      <c r="D5" s="169"/>
      <c r="E5" s="169"/>
      <c r="F5" s="169"/>
      <c r="G5" s="169"/>
      <c r="H5" s="169"/>
      <c r="I5" s="169"/>
      <c r="J5" s="169"/>
    </row>
    <row r="6" spans="1:10" ht="16.7" customHeight="1" x14ac:dyDescent="0.2">
      <c r="A6" s="14"/>
      <c r="B6" s="174" t="s">
        <v>197</v>
      </c>
      <c r="C6" s="226"/>
      <c r="D6" s="226"/>
      <c r="E6" s="226"/>
      <c r="F6" s="226"/>
      <c r="G6" s="226"/>
      <c r="H6" s="226"/>
      <c r="I6" s="226"/>
      <c r="J6" s="226"/>
    </row>
    <row r="7" spans="1:10" ht="29.1" customHeight="1" x14ac:dyDescent="0.2">
      <c r="A7" s="1"/>
      <c r="B7" s="150">
        <v>44104</v>
      </c>
      <c r="C7" s="25"/>
      <c r="D7" s="151">
        <v>44012</v>
      </c>
      <c r="E7" s="25"/>
      <c r="F7" s="151">
        <v>43921</v>
      </c>
      <c r="G7" s="25"/>
      <c r="H7" s="151">
        <v>43830</v>
      </c>
      <c r="I7" s="25"/>
      <c r="J7" s="151">
        <v>43738</v>
      </c>
    </row>
    <row r="8" spans="1:10" ht="16.7" customHeight="1" x14ac:dyDescent="0.2">
      <c r="A8" s="14"/>
      <c r="B8" s="218" t="s">
        <v>51</v>
      </c>
      <c r="C8" s="169"/>
      <c r="D8" s="219"/>
      <c r="E8" s="169"/>
      <c r="F8" s="219"/>
      <c r="G8" s="169"/>
      <c r="H8" s="219"/>
      <c r="I8" s="169"/>
      <c r="J8" s="219"/>
    </row>
    <row r="9" spans="1:10" ht="16.7" customHeight="1" x14ac:dyDescent="0.2">
      <c r="A9" s="55" t="s">
        <v>198</v>
      </c>
      <c r="B9" s="1"/>
    </row>
    <row r="10" spans="1:10" ht="16.7" customHeight="1" x14ac:dyDescent="0.2">
      <c r="A10" s="138" t="s">
        <v>199</v>
      </c>
      <c r="B10" s="152">
        <v>89716</v>
      </c>
      <c r="D10" s="153">
        <v>107327</v>
      </c>
      <c r="F10" s="153">
        <v>255507</v>
      </c>
      <c r="H10" s="153">
        <v>237328</v>
      </c>
      <c r="J10" s="153">
        <v>251065</v>
      </c>
    </row>
    <row r="11" spans="1:10" ht="16.7" customHeight="1" x14ac:dyDescent="0.2">
      <c r="A11" s="143" t="s">
        <v>200</v>
      </c>
      <c r="B11" s="154">
        <v>29185</v>
      </c>
      <c r="D11" s="155">
        <v>62114</v>
      </c>
      <c r="F11" s="155">
        <v>167308</v>
      </c>
      <c r="H11" s="155">
        <v>167284</v>
      </c>
      <c r="J11" s="155">
        <v>191077</v>
      </c>
    </row>
    <row r="12" spans="1:10" s="229" customFormat="1" ht="16.7" customHeight="1" x14ac:dyDescent="0.2">
      <c r="A12" s="142" t="s">
        <v>201</v>
      </c>
      <c r="B12" s="228">
        <v>60500</v>
      </c>
      <c r="D12" s="230">
        <v>45200</v>
      </c>
      <c r="F12" s="230">
        <v>88200</v>
      </c>
      <c r="H12" s="230">
        <v>70000</v>
      </c>
      <c r="J12" s="230">
        <v>60000</v>
      </c>
    </row>
    <row r="13" spans="1:10" ht="17.45" customHeight="1" x14ac:dyDescent="0.2">
      <c r="A13" s="55" t="s">
        <v>202</v>
      </c>
      <c r="B13" s="7"/>
    </row>
    <row r="14" spans="1:10" ht="16.7" customHeight="1" x14ac:dyDescent="0.2">
      <c r="A14" s="4" t="s">
        <v>203</v>
      </c>
      <c r="B14" s="159">
        <v>42209</v>
      </c>
      <c r="D14" s="158">
        <v>51016</v>
      </c>
      <c r="F14" s="158">
        <v>55191</v>
      </c>
      <c r="H14" s="158">
        <v>54564</v>
      </c>
      <c r="J14" s="158">
        <v>52725</v>
      </c>
    </row>
    <row r="15" spans="1:10" ht="16.7" customHeight="1" x14ac:dyDescent="0.2">
      <c r="A15" s="23" t="s">
        <v>204</v>
      </c>
      <c r="B15" s="160">
        <v>818</v>
      </c>
      <c r="D15" s="158">
        <v>-56331</v>
      </c>
      <c r="F15" s="158">
        <v>-12615</v>
      </c>
      <c r="H15" s="158">
        <v>4768</v>
      </c>
      <c r="J15" s="158">
        <v>19149</v>
      </c>
    </row>
    <row r="16" spans="1:10" ht="16.7" customHeight="1" x14ac:dyDescent="0.2">
      <c r="A16" s="4" t="s">
        <v>205</v>
      </c>
      <c r="B16" s="159">
        <v>32900</v>
      </c>
      <c r="D16" s="158">
        <v>11862</v>
      </c>
      <c r="F16" s="158">
        <v>5300</v>
      </c>
      <c r="H16" s="158">
        <v>9033</v>
      </c>
      <c r="J16" s="158">
        <v>0</v>
      </c>
    </row>
    <row r="17" spans="1:10" ht="16.7" customHeight="1" x14ac:dyDescent="0.2">
      <c r="A17" s="23" t="s">
        <v>206</v>
      </c>
      <c r="B17" s="154">
        <v>89</v>
      </c>
      <c r="D17" s="155">
        <v>127</v>
      </c>
      <c r="F17" s="155">
        <v>63</v>
      </c>
      <c r="H17" s="155">
        <v>133</v>
      </c>
      <c r="J17" s="155">
        <v>381</v>
      </c>
    </row>
    <row r="18" spans="1:10" ht="16.7" customHeight="1" x14ac:dyDescent="0.2">
      <c r="A18" s="142" t="s">
        <v>207</v>
      </c>
      <c r="B18" s="156">
        <v>76000</v>
      </c>
      <c r="D18" s="157">
        <v>6700</v>
      </c>
      <c r="F18" s="157">
        <v>48000</v>
      </c>
      <c r="H18" s="157">
        <v>68500</v>
      </c>
      <c r="J18" s="157">
        <v>72200</v>
      </c>
    </row>
    <row r="19" spans="1:10" ht="16.7" customHeight="1" x14ac:dyDescent="0.2">
      <c r="A19" s="1" t="s">
        <v>208</v>
      </c>
      <c r="B19" s="154">
        <v>43516</v>
      </c>
      <c r="D19" s="155">
        <v>46777</v>
      </c>
      <c r="F19" s="155">
        <v>46986</v>
      </c>
      <c r="H19" s="155">
        <v>49446</v>
      </c>
      <c r="J19" s="155">
        <v>46199</v>
      </c>
    </row>
    <row r="20" spans="1:10" ht="16.7" customHeight="1" x14ac:dyDescent="0.2">
      <c r="A20" s="2" t="s">
        <v>209</v>
      </c>
      <c r="B20" s="156">
        <v>93000</v>
      </c>
      <c r="D20" s="157">
        <v>5100</v>
      </c>
      <c r="F20" s="157">
        <v>89200</v>
      </c>
      <c r="H20" s="157">
        <v>89100</v>
      </c>
      <c r="J20" s="157">
        <v>86000</v>
      </c>
    </row>
    <row r="21" spans="1:10" ht="16.7" customHeight="1" x14ac:dyDescent="0.2">
      <c r="A21" s="1" t="s">
        <v>210</v>
      </c>
      <c r="B21" s="154">
        <v>-1487</v>
      </c>
      <c r="D21" s="155">
        <v>600</v>
      </c>
      <c r="F21" s="155">
        <v>2636</v>
      </c>
      <c r="H21" s="155">
        <v>2475</v>
      </c>
      <c r="J21" s="155">
        <v>2016</v>
      </c>
    </row>
    <row r="22" spans="1:10" ht="16.7" customHeight="1" x14ac:dyDescent="0.2">
      <c r="A22" s="94" t="s">
        <v>211</v>
      </c>
      <c r="B22" s="157">
        <v>94500</v>
      </c>
      <c r="D22" s="157">
        <v>4500</v>
      </c>
      <c r="F22" s="157">
        <v>86600</v>
      </c>
      <c r="H22" s="157">
        <v>86600</v>
      </c>
      <c r="J22" s="157">
        <v>84000</v>
      </c>
    </row>
    <row r="23" spans="1:10" ht="16.7" customHeight="1" x14ac:dyDescent="0.2">
      <c r="A23" s="94" t="s">
        <v>212</v>
      </c>
      <c r="B23" s="155">
        <v>0</v>
      </c>
      <c r="D23" s="161">
        <v>0</v>
      </c>
      <c r="F23" s="161">
        <v>0</v>
      </c>
      <c r="H23" s="161">
        <v>0</v>
      </c>
      <c r="J23" s="161">
        <v>0</v>
      </c>
    </row>
    <row r="24" spans="1:10" ht="16.7" customHeight="1" x14ac:dyDescent="0.2">
      <c r="A24" s="2" t="s">
        <v>213</v>
      </c>
      <c r="B24" s="156">
        <v>94500</v>
      </c>
      <c r="D24" s="157">
        <v>4500</v>
      </c>
      <c r="F24" s="157">
        <v>86600</v>
      </c>
      <c r="H24" s="157">
        <v>86600</v>
      </c>
      <c r="J24" s="157">
        <v>84000</v>
      </c>
    </row>
    <row r="25" spans="1:10" ht="16.7" customHeight="1" x14ac:dyDescent="0.2">
      <c r="A25" s="1" t="s">
        <v>214</v>
      </c>
      <c r="B25" s="154">
        <v>18949</v>
      </c>
      <c r="D25" s="155">
        <v>18951</v>
      </c>
      <c r="F25" s="155">
        <v>18950</v>
      </c>
      <c r="H25" s="155">
        <v>18900</v>
      </c>
      <c r="J25" s="155">
        <v>18951</v>
      </c>
    </row>
    <row r="26" spans="1:10" ht="25.9" customHeight="1" x14ac:dyDescent="0.2">
      <c r="A26" s="4" t="s">
        <v>215</v>
      </c>
      <c r="B26" s="162">
        <v>75600</v>
      </c>
      <c r="D26" s="163">
        <v>-14500</v>
      </c>
      <c r="F26" s="163">
        <v>67600</v>
      </c>
      <c r="H26" s="163">
        <v>67700</v>
      </c>
      <c r="J26" s="163">
        <v>65000</v>
      </c>
    </row>
    <row r="27" spans="1:10" ht="20.100000000000001" customHeight="1" x14ac:dyDescent="0.2">
      <c r="A27" s="1" t="s">
        <v>216</v>
      </c>
      <c r="B27" s="164">
        <v>0.27610304254256102</v>
      </c>
      <c r="D27" s="165">
        <v>-5.2963391675165797E-2</v>
      </c>
      <c r="F27" s="165">
        <v>0.247323183912631</v>
      </c>
      <c r="H27" s="165">
        <v>0.24796176310000001</v>
      </c>
      <c r="J27" s="165">
        <v>0.23810940789999999</v>
      </c>
    </row>
    <row r="28" spans="1:10" ht="30.75" customHeight="1" x14ac:dyDescent="0.2">
      <c r="A28" s="2" t="s">
        <v>217</v>
      </c>
      <c r="B28" s="166">
        <v>0.15706785607395801</v>
      </c>
      <c r="D28" s="167">
        <v>-3.0641026157583899E-2</v>
      </c>
      <c r="F28" s="167">
        <v>7.2967869325057597E-2</v>
      </c>
      <c r="H28" s="167">
        <v>6.7948544149999998E-2</v>
      </c>
      <c r="J28" s="167">
        <v>6.4860801950000005E-2</v>
      </c>
    </row>
    <row r="29" spans="1:10" ht="93" customHeight="1" x14ac:dyDescent="0.2">
      <c r="A29" s="173" t="s">
        <v>222</v>
      </c>
      <c r="B29" s="169"/>
      <c r="C29" s="169"/>
      <c r="D29" s="169"/>
      <c r="E29" s="169"/>
      <c r="F29" s="169"/>
      <c r="G29" s="169"/>
      <c r="H29" s="169"/>
      <c r="I29" s="169"/>
      <c r="J29" s="169"/>
    </row>
    <row r="30" spans="1:10" ht="120" customHeight="1" x14ac:dyDescent="0.2"/>
    <row r="31" spans="1:10" ht="120" customHeight="1" x14ac:dyDescent="0.2"/>
    <row r="32" spans="1:10" ht="120" customHeight="1" x14ac:dyDescent="0.2"/>
    <row r="33" ht="120" customHeight="1" x14ac:dyDescent="0.2"/>
    <row r="34" ht="120" customHeight="1" x14ac:dyDescent="0.2"/>
    <row r="35" ht="16.7" customHeight="1" x14ac:dyDescent="0.2"/>
    <row r="36" ht="16.7" customHeight="1" x14ac:dyDescent="0.2"/>
    <row r="37" ht="16.7" customHeight="1" x14ac:dyDescent="0.2"/>
    <row r="38" ht="16.7" customHeight="1" x14ac:dyDescent="0.2"/>
    <row r="39" ht="16.7" customHeight="1" x14ac:dyDescent="0.2"/>
    <row r="40" ht="16.7" customHeight="1" x14ac:dyDescent="0.2"/>
    <row r="41" ht="16.7" customHeight="1" x14ac:dyDescent="0.2"/>
    <row r="42" ht="16.7" customHeight="1" x14ac:dyDescent="0.2"/>
    <row r="43" ht="16.7" customHeight="1" x14ac:dyDescent="0.2"/>
    <row r="44" ht="16.7" customHeight="1" x14ac:dyDescent="0.2"/>
    <row r="45" ht="16.7" customHeight="1" x14ac:dyDescent="0.2"/>
    <row r="46" ht="16.7" customHeight="1" x14ac:dyDescent="0.2"/>
    <row r="47" ht="16.7" customHeight="1" x14ac:dyDescent="0.2"/>
    <row r="48" ht="16.7" customHeight="1" x14ac:dyDescent="0.2"/>
    <row r="49" ht="16.7" customHeight="1" x14ac:dyDescent="0.2"/>
    <row r="50" ht="16.7" customHeight="1" x14ac:dyDescent="0.2"/>
    <row r="51" ht="16.7" customHeight="1" x14ac:dyDescent="0.2"/>
    <row r="52" ht="16.7" customHeight="1" x14ac:dyDescent="0.2"/>
    <row r="53" ht="16.7" customHeight="1" x14ac:dyDescent="0.2"/>
  </sheetData>
  <mergeCells count="8">
    <mergeCell ref="A2:J2"/>
    <mergeCell ref="A1:J1"/>
    <mergeCell ref="A29:J29"/>
    <mergeCell ref="A5:J5"/>
    <mergeCell ref="B6:J6"/>
    <mergeCell ref="B8:J8"/>
    <mergeCell ref="A4:J4"/>
    <mergeCell ref="A3:J3"/>
  </mergeCells>
  <pageMargins left="0.75" right="0.75" top="1" bottom="1" header="0.5" footer="0.5"/>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Operating Performance</vt:lpstr>
      <vt:lpstr>Portfolio</vt:lpstr>
      <vt:lpstr>Financing</vt:lpstr>
      <vt:lpstr>Balance Sheet</vt:lpstr>
      <vt:lpstr>Income Statement</vt:lpstr>
      <vt:lpstr>GAAP to Non-GAAP Rec</vt:lpstr>
      <vt:lpstr>Summary of Core Earnings</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Corey Stolhammer</cp:lastModifiedBy>
  <cp:revision>2</cp:revision>
  <dcterms:modified xsi:type="dcterms:W3CDTF">2020-11-04T18:04:17Z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{B31D239E-13C3-40EC-8379-0D4F271DE566}</vt:lpwstr>
  </property>
</Properties>
</file>