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T:\Investor Relations\Earnings\2022\Q3 2022\Operating Metrics\"/>
    </mc:Choice>
  </mc:AlternateContent>
  <bookViews>
    <workbookView xWindow="0" yWindow="0" windowWidth="25605" windowHeight="19020" tabRatio="500" firstSheet="2" activeTab="5"/>
  </bookViews>
  <sheets>
    <sheet name="(1) Operating Performance" sheetId="1" r:id="rId1"/>
    <sheet name="(2) Portfolio" sheetId="2" r:id="rId2"/>
    <sheet name="(3) Repurchase Agreements and C" sheetId="3" r:id="rId3"/>
    <sheet name="(4) Balance Sheet" sheetId="4" r:id="rId4"/>
    <sheet name="(5) Income Statement" sheetId="5" r:id="rId5"/>
    <sheet name="(6) GAAP to Non-GAAP Rec" sheetId="6"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'(1) Operating Performance'!$A$1:$L$20</definedName>
    <definedName name="_xlnm.Print_Area" localSheetId="1">'(2) Portfolio'!$A$1:$I$65</definedName>
    <definedName name="_xlnm.Print_Area" localSheetId="2">'(3) Repurchase Agreements and C'!$A$1:$I$54</definedName>
    <definedName name="_xlnm.Print_Area" localSheetId="3">'(4) Balance Sheet'!$A$1:$D$37</definedName>
    <definedName name="_xlnm.Print_Area" localSheetId="4">'(5) Income Statement'!$A$1:$G$51</definedName>
    <definedName name="_xlnm.Print_Area" localSheetId="5">'(6) GAAP to Non-GAAP Rec'!$A$1:$D$40</definedName>
  </definedNames>
  <calcPr calcId="162913"/>
</workbook>
</file>

<file path=xl/calcChain.xml><?xml version="1.0" encoding="utf-8"?>
<calcChain xmlns="http://schemas.openxmlformats.org/spreadsheetml/2006/main">
  <c r="D12" i="6" l="1"/>
  <c r="D32" i="6" s="1"/>
  <c r="B12" i="6"/>
  <c r="B32" i="6" s="1"/>
  <c r="G48" i="5"/>
  <c r="G49" i="5" s="1"/>
  <c r="G51" i="5" s="1"/>
  <c r="E48" i="5"/>
  <c r="E49" i="5" s="1"/>
  <c r="E51" i="5" s="1"/>
  <c r="D48" i="5"/>
  <c r="D49" i="5" s="1"/>
  <c r="D51" i="5" s="1"/>
  <c r="B48" i="5"/>
  <c r="B49" i="5" s="1"/>
  <c r="B51" i="5" s="1"/>
  <c r="G31" i="5"/>
  <c r="E31" i="5"/>
  <c r="D31" i="5"/>
  <c r="B31" i="5"/>
  <c r="G26" i="5"/>
  <c r="E26" i="5"/>
  <c r="D26" i="5"/>
  <c r="B26" i="5"/>
  <c r="G17" i="5"/>
  <c r="E17" i="5"/>
  <c r="D17" i="5"/>
  <c r="B17" i="5"/>
  <c r="G11" i="5"/>
  <c r="E11" i="5"/>
  <c r="D11" i="5"/>
  <c r="B11" i="5"/>
  <c r="B18" i="5" s="1"/>
  <c r="B32" i="5" s="1"/>
  <c r="B34" i="5" s="1"/>
  <c r="B36" i="5" s="1"/>
  <c r="D37" i="4"/>
  <c r="D36" i="4"/>
  <c r="B36" i="4"/>
  <c r="D28" i="4"/>
  <c r="B28" i="4"/>
  <c r="D16" i="4"/>
  <c r="B16" i="4"/>
  <c r="E29" i="3"/>
  <c r="E31" i="3" s="1"/>
  <c r="C29" i="3"/>
  <c r="C31" i="3" s="1"/>
  <c r="C17" i="3"/>
  <c r="C21" i="3" s="1"/>
  <c r="C7" i="3"/>
  <c r="C11" i="3" s="1"/>
  <c r="I54" i="2"/>
  <c r="E54" i="2"/>
  <c r="I51" i="2"/>
  <c r="E51" i="2"/>
  <c r="I9" i="2"/>
  <c r="G9" i="2"/>
  <c r="G12" i="2" s="1"/>
  <c r="G14" i="2" s="1"/>
  <c r="E9" i="2"/>
  <c r="C9" i="2"/>
  <c r="C12" i="2" s="1"/>
  <c r="C14" i="2" s="1"/>
  <c r="D18" i="5" l="1"/>
  <c r="D32" i="5"/>
  <c r="D34" i="5" s="1"/>
  <c r="D36" i="5" s="1"/>
  <c r="E18" i="5"/>
  <c r="E32" i="5" s="1"/>
  <c r="E34" i="5" s="1"/>
  <c r="E36" i="5" s="1"/>
  <c r="B37" i="4"/>
  <c r="G18" i="5"/>
  <c r="G32" i="5" s="1"/>
  <c r="G34" i="5" s="1"/>
  <c r="G36" i="5" s="1"/>
</calcChain>
</file>

<file path=xl/sharedStrings.xml><?xml version="1.0" encoding="utf-8"?>
<sst xmlns="http://schemas.openxmlformats.org/spreadsheetml/2006/main" count="299" uniqueCount="221">
  <si>
    <t>Two Harbors Investment Corp. Operating Performance (unaudited)</t>
  </si>
  <si>
    <t>(dollars in thousands, except per common share data)</t>
  </si>
  <si>
    <t>Three Months Ended 
September 30, 2022</t>
  </si>
  <si>
    <t>Three Months Ended 
June 30, 2022</t>
  </si>
  <si>
    <r>
      <rPr>
        <b/>
        <u/>
        <sz val="9"/>
        <color rgb="FF000000"/>
        <rFont val="Times New Roman"/>
        <family val="1"/>
      </rPr>
      <t>Earnings attributable to common stockholders</t>
    </r>
  </si>
  <si>
    <r>
      <rPr>
        <b/>
        <sz val="9"/>
        <color rgb="FF000000"/>
        <rFont val="Times New Roman"/>
        <family val="1"/>
      </rPr>
      <t xml:space="preserve"> Earnings</t>
    </r>
  </si>
  <si>
    <r>
      <rPr>
        <b/>
        <sz val="9"/>
        <color rgb="FF000000"/>
        <rFont val="Times New Roman"/>
        <family val="1"/>
      </rPr>
      <t xml:space="preserve"> Per weighted average basic common share</t>
    </r>
  </si>
  <si>
    <r>
      <rPr>
        <b/>
        <sz val="9"/>
        <color rgb="FF000000"/>
        <rFont val="Times New Roman"/>
        <family val="1"/>
      </rPr>
      <t>Annualized return on average common equity</t>
    </r>
  </si>
  <si>
    <t>Comprehensive Loss</t>
  </si>
  <si>
    <t>GAAP Net Income (Loss)</t>
  </si>
  <si>
    <t>Operating Metrics</t>
  </si>
  <si>
    <t>Dividend per common share</t>
  </si>
  <si>
    <t>Book value per common share at period end</t>
  </si>
  <si>
    <t>(4)    Excludes non-cash equity compensation expense of $2.4 million for the third quarter of 2022 and $3.5 million for the second quarter of 2022 and nonrecurring expenses of $5.0 million for the third quarter of 2022 and $2.4 million for the second quarter of 2022.</t>
  </si>
  <si>
    <t>Two Harbors Investment Corp. Portfolio</t>
  </si>
  <si>
    <t>(dollars in thousands)</t>
  </si>
  <si>
    <t>Portfolio Composition</t>
  </si>
  <si>
    <t>As of September 30, 2022</t>
  </si>
  <si>
    <t>As of June 30, 2022</t>
  </si>
  <si>
    <t>(unaudited)</t>
  </si>
  <si>
    <t>Agency</t>
  </si>
  <si>
    <t xml:space="preserve">Fixed Rate </t>
  </si>
  <si>
    <t>Total Agency</t>
  </si>
  <si>
    <t>Other</t>
  </si>
  <si>
    <t>Aggregate Portfolio</t>
  </si>
  <si>
    <t>Total Portfolio</t>
  </si>
  <si>
    <t>Net spread</t>
  </si>
  <si>
    <t>`</t>
  </si>
  <si>
    <t>Fixed-rate investments as a percentage of aggregate RMBS and Agency Derivatives portfolio</t>
  </si>
  <si>
    <t>Adjustable-rate investments as a percentage of aggregate RMBS and Agency Derivatives portfolio</t>
  </si>
  <si>
    <t>Unpaid principal balance</t>
  </si>
  <si>
    <t>Gross coupon rate</t>
  </si>
  <si>
    <t>Current loan size</t>
  </si>
  <si>
    <t>Original LTV</t>
  </si>
  <si>
    <t>60+ day delinquencies</t>
  </si>
  <si>
    <t>Net servicing fee</t>
  </si>
  <si>
    <t>Fair value (losses) gains</t>
  </si>
  <si>
    <t>Servicing income</t>
  </si>
  <si>
    <t>Servicing expenses</t>
  </si>
  <si>
    <t>Change in servicing reserves</t>
  </si>
  <si>
    <r>
      <rPr>
        <b/>
        <sz val="9"/>
        <color rgb="FF000000"/>
        <rFont val="Times New Roman"/>
        <family val="1"/>
      </rPr>
      <t>Other Investments and Risk Management Metrics</t>
    </r>
  </si>
  <si>
    <t>Futures notional</t>
  </si>
  <si>
    <t>Interest rate swaps notional</t>
  </si>
  <si>
    <t>Swaptions net notional</t>
  </si>
  <si>
    <t>Total interest rate swaps and swaptions notional</t>
  </si>
  <si>
    <t>Financing Summary</t>
  </si>
  <si>
    <r>
      <rPr>
        <b/>
        <sz val="9"/>
        <color rgb="FF000000"/>
        <rFont val="Times New Roman"/>
        <family val="1"/>
      </rPr>
      <t>Balance</t>
    </r>
  </si>
  <si>
    <r>
      <rPr>
        <b/>
        <sz val="9"/>
        <color rgb="FF000000"/>
        <rFont val="Times New Roman"/>
        <family val="1"/>
      </rPr>
      <t>Weighted Average Borrowing Rate</t>
    </r>
  </si>
  <si>
    <r>
      <rPr>
        <b/>
        <sz val="9"/>
        <color rgb="FF000000"/>
        <rFont val="Times New Roman"/>
        <family val="1"/>
      </rPr>
      <t>Weighted Average Months to Maturity</t>
    </r>
  </si>
  <si>
    <r>
      <rPr>
        <b/>
        <sz val="9"/>
        <color rgb="FF000000"/>
        <rFont val="Times New Roman"/>
        <family val="1"/>
      </rPr>
      <t>Number of Distinct Counterparties</t>
    </r>
  </si>
  <si>
    <t>(dollars in thousands, unaudited)</t>
  </si>
  <si>
    <t>Repurchase agreements collateralized by RMBS</t>
  </si>
  <si>
    <t>Repurchase agreements collateralized by MSR</t>
  </si>
  <si>
    <t>Total repurchase agreements</t>
  </si>
  <si>
    <t>Term notes payable collateralized by MSR</t>
  </si>
  <si>
    <t>n/a</t>
  </si>
  <si>
    <t>Unsecured convertible senior notes</t>
  </si>
  <si>
    <t>Total borrowings</t>
  </si>
  <si>
    <t>Borrowings by Collateral Type</t>
  </si>
  <si>
    <t>Agency RMBS and Agency Derivatives</t>
  </si>
  <si>
    <t>Mortgage servicing rights and related servicing advance obligations</t>
  </si>
  <si>
    <t>Other - secured</t>
  </si>
  <si>
    <t>Total</t>
  </si>
  <si>
    <t>TBA cost basis</t>
  </si>
  <si>
    <t>Total, including TBAs</t>
  </si>
  <si>
    <t>Cost of Financing by Collateral Type</t>
  </si>
  <si>
    <t>Annualized cost of financing</t>
  </si>
  <si>
    <t>TWO HARBORS INVESTMENT CORP.</t>
  </si>
  <si>
    <t>CONDENSED CONSOLIDATED BALANCE SHEETS</t>
  </si>
  <si>
    <t>(dollars in thousands, except share data)</t>
  </si>
  <si>
    <t>ASSETS</t>
  </si>
  <si>
    <t>Available-for-sale securities, at fair value (amortized cost $10,228,511 and $7,005,013, respectively; allowance for credit losses $8,535 and $14,238, respectively)</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</si>
  <si>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</si>
  <si>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</si>
  <si>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</si>
  <si>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</si>
  <si>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</si>
  <si>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</si>
  <si>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</si>
  <si>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</si>
  <si>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</si>
  <si>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</si>
  <si>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</si>
  <si>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</si>
  <si>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</si>
  <si>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</si>
  <si>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</si>
  <si>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</si>
  <si>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</si>
  <si>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</si>
  <si>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</si>
  <si>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</si>
  <si>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</si>
  <si>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</si>
  <si>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t>Preferred stock, par value $0.01 per share; 100,000,000 shares authorized and 29,050,000 shares issued and outstanding ($726,250 liquidation preference)</t>
  </si>
  <si>
    <t>Common stock, par value $0.01 per share; 175,000,000 shares authorized and 86,371,867 and 85,977,831 shares issued and outstanding, respectively</t>
  </si>
  <si>
    <t>Additional paid-in capital</t>
  </si>
  <si>
    <t>Accumulated other comprehensive (loss) income</t>
  </si>
  <si>
    <t>Cumulative earnings</t>
  </si>
  <si>
    <t>Cumulative distributions to stockholders</t>
  </si>
  <si>
    <t>Total Stockholders’ Equity</t>
  </si>
  <si>
    <t>Total Liabilities and Stockholders’ Equity</t>
  </si>
  <si>
    <t>CONDENSED CONSOLIDATED STATEMENTS OF COMPREHENSIVE (LOSS) INCOME</t>
  </si>
  <si>
    <t>Certain prior period amounts have been reclassified to conform to the current period presentation</t>
  </si>
  <si>
    <t>Three Months Ended 
September 30,</t>
  </si>
  <si>
    <t>Nine Months Ended 
September 30,</t>
  </si>
  <si>
    <t>2022</t>
  </si>
  <si>
    <t>2021</t>
  </si>
  <si>
    <t>Interest income:</t>
  </si>
  <si>
    <t>Available-for-sale securities</t>
  </si>
  <si>
    <t>Total interest income</t>
  </si>
  <si>
    <t>Interest expense:</t>
  </si>
  <si>
    <t>Total interest expense</t>
  </si>
  <si>
    <t>Net interest income</t>
  </si>
  <si>
    <t>Other income:</t>
  </si>
  <si>
    <t>(Loss) gain on investment securities</t>
  </si>
  <si>
    <t>(Loss) gain on servicing asset</t>
  </si>
  <si>
    <t>Gain (loss) on interest rate swap and swaption agreements</t>
  </si>
  <si>
    <t>Gain (loss) on other derivative instruments</t>
  </si>
  <si>
    <t>Other loss</t>
  </si>
  <si>
    <t>Total other income</t>
  </si>
  <si>
    <t>Expenses:</t>
  </si>
  <si>
    <t>Compensation and benefits</t>
  </si>
  <si>
    <t>Other operating expenses</t>
  </si>
  <si>
    <t>Total expenses</t>
  </si>
  <si>
    <t>Income before income taxes</t>
  </si>
  <si>
    <t>Provision for income taxes</t>
  </si>
  <si>
    <t>Net income</t>
  </si>
  <si>
    <t>Dividends on preferred stock</t>
  </si>
  <si>
    <t>Net income attributable to common stockholders</t>
  </si>
  <si>
    <t>Basic earnings per weighted average common share</t>
  </si>
  <si>
    <t>Diluted earnings per weighted average common share</t>
  </si>
  <si>
    <t>Dividends declared per common share</t>
  </si>
  <si>
    <t>Weighted average number of shares of common stock:</t>
  </si>
  <si>
    <t>Basic</t>
  </si>
  <si>
    <t>Comprehensive (loss) income:</t>
  </si>
  <si>
    <t>Other comprehensive loss, net of tax:</t>
  </si>
  <si>
    <t>Unrealized loss on available-for-sale securities</t>
  </si>
  <si>
    <t>Other comprehensive loss</t>
  </si>
  <si>
    <t>Comprehensive (loss) income</t>
  </si>
  <si>
    <t>Comprehensive (loss) income attributable to common stockholders</t>
  </si>
  <si>
    <t>RECONCILIATION OF GAAP TO NON-GAAP FINANCIAL INFORMATION</t>
  </si>
  <si>
    <r>
      <rPr>
        <i/>
        <sz val="9"/>
        <color rgb="FF000000"/>
        <rFont val="Times New Roman"/>
        <family val="1"/>
      </rPr>
      <t>Certain prior period amounts have been reclassified to conform to the current period presentation</t>
    </r>
  </si>
  <si>
    <t>Three Months Ended 
June 30,</t>
  </si>
  <si>
    <t>Reconciliation of Comprehensive loss to Earnings Available for Distribution:</t>
  </si>
  <si>
    <t>Comprehensive loss attributable to common stockholders</t>
  </si>
  <si>
    <t>Adjustment for other comprehensive loss attributable to common stockholders:</t>
  </si>
  <si>
    <t>Net income (loss) attributable to common stockholders</t>
  </si>
  <si>
    <t>Adjustments to exclude reported realized and unrealized (gains) losses:</t>
  </si>
  <si>
    <t>Realized (gain) loss on securities</t>
  </si>
  <si>
    <t>Unrealized loss on securities</t>
  </si>
  <si>
    <t>Provision for credit losses</t>
  </si>
  <si>
    <t>Realized and unrealized loss (gain) on mortgage servicing rights</t>
  </si>
  <si>
    <t>Realized loss (gain) on termination or expiration of interest rate swaps and swaptions</t>
  </si>
  <si>
    <t>Unrealized (gain) loss on interest rate swaps and swaptions</t>
  </si>
  <si>
    <t>Realized and unrealized (gain) loss on other derivative instruments</t>
  </si>
  <si>
    <t>Other realized and unrealized losses</t>
  </si>
  <si>
    <t>Other adjustments:</t>
  </si>
  <si>
    <t>Non-cash equity compensation expense</t>
  </si>
  <si>
    <t>Other nonrecurring expenses</t>
  </si>
  <si>
    <t>Change in restructuring charges</t>
  </si>
  <si>
    <t>Net provision for income taxes on non-EAD</t>
  </si>
  <si>
    <t>Weighted average basic common shares</t>
  </si>
  <si>
    <t>(4)    EAD is a non-GAAP measure that we define as comprehensive loss attributable to common stockholders, excluding realized and unrealized gains and losses on the aggregate portfolio, provision for (reversal of) credit losses, reserve expense for representation and warranty obligations on MSR, non-cash compensation expense related to restricted common stock and other nonrecurring expenses. As defined, EAD includes net interest income, accrual and settlement of interest on derivatives, dollar roll income on TBAs, U.S. Treasury futures income, servicing income, net of estimated amortization on MSR and recurring cash related operating expenses. EAD provides supplemental information to assist investors in analyzing the Company’s results of operations and helps facilitate comparisons to industry peers. EAD is one of several measures our board of directors considers to determine the amount of dividends to declare on our common stock and should not be considered an indication of our taxable income or as a proxy for the amount of dividends we may declare.</t>
  </si>
  <si>
    <t>Diluted</t>
  </si>
  <si>
    <t>Portfolio Metrics</t>
  </si>
  <si>
    <r>
      <t>Earnings Available for Distribution</t>
    </r>
    <r>
      <rPr>
        <vertAlign val="superscript"/>
        <sz val="9"/>
        <color rgb="FF000000"/>
        <rFont val="Times New Roman"/>
        <family val="1"/>
      </rPr>
      <t>(1)</t>
    </r>
  </si>
  <si>
    <r>
      <t>Annualized dividend yield</t>
    </r>
    <r>
      <rPr>
        <vertAlign val="superscript"/>
        <sz val="9"/>
        <color rgb="FF000000"/>
        <rFont val="Times New Roman"/>
        <family val="1"/>
      </rPr>
      <t>(2)</t>
    </r>
  </si>
  <si>
    <r>
      <t>Economic return on book value</t>
    </r>
    <r>
      <rPr>
        <vertAlign val="superscript"/>
        <sz val="9"/>
        <color rgb="FF000000"/>
        <rFont val="Times New Roman"/>
        <family val="1"/>
      </rPr>
      <t>(3)</t>
    </r>
  </si>
  <si>
    <t>(2)    Dividend yield is calculated based on annualizing the dividends declared in the given period, divided by the closing share price as of the end of the period.</t>
  </si>
  <si>
    <t>(3)    Economic return on book value is defined as the increase (decrease) in book value per common share from the beginning to the end of the given period, plus dividends declared in the period, divided by the book value as of the beginning of the period.</t>
  </si>
  <si>
    <r>
      <t>Other Agency</t>
    </r>
    <r>
      <rPr>
        <vertAlign val="superscript"/>
        <sz val="9"/>
        <color rgb="FF000000"/>
        <rFont val="Times New Roman"/>
        <family val="1"/>
      </rPr>
      <t>(1)</t>
    </r>
  </si>
  <si>
    <r>
      <t>Mortgage servicing rights</t>
    </r>
    <r>
      <rPr>
        <vertAlign val="superscript"/>
        <sz val="9"/>
        <color rgb="FF000000"/>
        <rFont val="Times New Roman"/>
        <family val="1"/>
      </rPr>
      <t>(2)</t>
    </r>
  </si>
  <si>
    <r>
      <t>Net TBA position</t>
    </r>
    <r>
      <rPr>
        <vertAlign val="superscript"/>
        <sz val="9"/>
        <color rgb="FF000000"/>
        <rFont val="Times New Roman"/>
        <family val="1"/>
      </rPr>
      <t>(3)</t>
    </r>
  </si>
  <si>
    <r>
      <t>Average portfolio yield</t>
    </r>
    <r>
      <rPr>
        <vertAlign val="superscript"/>
        <sz val="9"/>
        <color rgb="FF000000"/>
        <rFont val="Times New Roman"/>
        <family val="1"/>
      </rPr>
      <t>(4)</t>
    </r>
  </si>
  <si>
    <r>
      <t>Average cost of financing</t>
    </r>
    <r>
      <rPr>
        <vertAlign val="superscript"/>
        <sz val="9"/>
        <color rgb="FF000000"/>
        <rFont val="Times New Roman"/>
        <family val="1"/>
      </rPr>
      <t>(5)</t>
    </r>
  </si>
  <si>
    <r>
      <t>Weighted average cost basis of Agency principal and interest securities</t>
    </r>
    <r>
      <rPr>
        <vertAlign val="superscript"/>
        <sz val="9"/>
        <color rgb="FF000000"/>
        <rFont val="Times New Roman"/>
        <family val="1"/>
      </rPr>
      <t>(6)</t>
    </r>
  </si>
  <si>
    <t>Weighted average three month CPR on Agency RMBS</t>
  </si>
  <si>
    <r>
      <t>Portfolio Metrics Specific to MSR</t>
    </r>
    <r>
      <rPr>
        <b/>
        <vertAlign val="superscript"/>
        <sz val="9"/>
        <color rgb="FF000000"/>
        <rFont val="Times New Roman"/>
        <family val="1"/>
      </rPr>
      <t>(7)</t>
    </r>
  </si>
  <si>
    <r>
      <t>Original FICO</t>
    </r>
    <r>
      <rPr>
        <vertAlign val="superscript"/>
        <sz val="9"/>
        <color rgb="FF000000"/>
        <rFont val="Times New Roman"/>
        <family val="1"/>
      </rPr>
      <t>(2)</t>
    </r>
  </si>
  <si>
    <r>
      <t>Net long TBA notional amount</t>
    </r>
    <r>
      <rPr>
        <vertAlign val="superscript"/>
        <sz val="9"/>
        <color rgb="FF000000"/>
        <rFont val="Times New Roman"/>
        <family val="1"/>
      </rPr>
      <t>(9)</t>
    </r>
  </si>
  <si>
    <t>Options on futures notional</t>
  </si>
  <si>
    <t>Note:  Beginning with the third quarter of 2022, the above presentation of cost of financing and net spread includes U.S. Treasury futures income, which represents the economic equivalent to holding and financing a relevant cheapest-to-deliver U.S. Treasury note or bond using short-term repurchase agreements. Second quarter 2022 comparative data has been updated to reflect this change.</t>
  </si>
  <si>
    <t>(1)    Other Agency includes hybrid ARMs and inverse interest-only Agency securities classified as “Agency Derivatives” for purposes of GAAP.</t>
  </si>
  <si>
    <t>(2)    Based on the loans underlying the MSR reported by subservicers on a month lag, adjusted for current month purchases.</t>
  </si>
  <si>
    <t>(3)    Represents bond equivalent value of TBA position. Bond equivalent value is defined as notional amount multiplied by market price. Accounted for as derivative instruments in accordance with GAAP.</t>
  </si>
  <si>
    <t>(4)    Average portfolio yield includes interest income on Agency RMBS and non-Agency securities, MSR servicing income, net of estimated amortization, and servicing expenses, and the implied asset yield portion of TBA dollar roll income on TBAs. MSR estimated amortization refers to the portion of change in fair value of MSR primarily attributed to the realization of expected cash flows (runoff) of the portfolio, which is deemed a non-GAAP measure due to the company’s decision to account for MSR at fair value. TBA dollar roll income is the non-GAAP economic equivalent to holding and financing Agency RMBS using short-term repurchase agreements.</t>
  </si>
  <si>
    <t>(5)    Average cost of financing includes interest expense and amortization of deferred debt issuance costs on borrowings, interest spread income/expense and amortization of upfront payments made or received upon entering into interest rate swap agreements, U.S. Treasury futures income, and the implied financing benefit/cost portion of dollar roll income on TBAs. TBA dollar roll income is the non-GAAP economic equivalent to holding and financing Agency RMBS using short-term repurchase agreements. U.S. Treasury futures incom is the non-GAAP economic equivalent to holding and financing a relevant cheapest-to-deliver U.S. Treasury note or bond using short-term repurchase agreements.</t>
  </si>
  <si>
    <t>(6)    Weighted average cost basis includes RMBS principal and interest securities only. Average purchase price utilized carrying value for weighting purposes.</t>
  </si>
  <si>
    <t>(7)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t>
  </si>
  <si>
    <t>(8)    FICO represents a mortgage industry accepted credit score of a borrower.</t>
  </si>
  <si>
    <t>(9)    Accounted for as derivative instruments in accordance with GAAP.</t>
  </si>
  <si>
    <t>Revolving credit facilities collateralized by MSR and related servicing advance obligations</t>
  </si>
  <si>
    <r>
      <t>Other - unsecured</t>
    </r>
    <r>
      <rPr>
        <vertAlign val="superscript"/>
        <sz val="9"/>
        <color rgb="FF000000"/>
        <rFont val="Times New Roman"/>
        <family val="1"/>
      </rPr>
      <t>(1)</t>
    </r>
  </si>
  <si>
    <r>
      <t>Debt-to-equity ratio at period-end</t>
    </r>
    <r>
      <rPr>
        <vertAlign val="superscript"/>
        <sz val="9"/>
        <color rgb="FF000000"/>
        <rFont val="Times New Roman"/>
        <family val="1"/>
      </rPr>
      <t>(2)</t>
    </r>
  </si>
  <si>
    <r>
      <t>Economic debt-to-equity ratio at period-end</t>
    </r>
    <r>
      <rPr>
        <vertAlign val="superscript"/>
        <sz val="9"/>
        <color rgb="FF000000"/>
        <rFont val="Times New Roman"/>
        <family val="1"/>
      </rPr>
      <t>(3)</t>
    </r>
  </si>
  <si>
    <r>
      <t>Mortgage servicing rights and related servicing advance obligations</t>
    </r>
    <r>
      <rPr>
        <vertAlign val="superscript"/>
        <sz val="9"/>
        <color rgb="FF000000"/>
        <rFont val="Times New Roman"/>
        <family val="1"/>
      </rPr>
      <t>(4)</t>
    </r>
  </si>
  <si>
    <r>
      <t>Other - unsecured</t>
    </r>
    <r>
      <rPr>
        <vertAlign val="superscript"/>
        <sz val="9"/>
        <color rgb="FF000000"/>
        <rFont val="Times New Roman"/>
        <family val="1"/>
      </rPr>
      <t>(1)(4)</t>
    </r>
  </si>
  <si>
    <r>
      <t>Interest rate swaps</t>
    </r>
    <r>
      <rPr>
        <vertAlign val="superscript"/>
        <sz val="9"/>
        <color rgb="FF000000"/>
        <rFont val="Times New Roman"/>
        <family val="1"/>
      </rPr>
      <t>(5)</t>
    </r>
  </si>
  <si>
    <r>
      <t>U.S. Treasury futures</t>
    </r>
    <r>
      <rPr>
        <vertAlign val="superscript"/>
        <sz val="9"/>
        <color rgb="FF000000"/>
        <rFont val="Times New Roman"/>
        <family val="1"/>
      </rPr>
      <t>(6)</t>
    </r>
  </si>
  <si>
    <r>
      <t>TBAs</t>
    </r>
    <r>
      <rPr>
        <vertAlign val="superscript"/>
        <sz val="9"/>
        <color rgb="FF000000"/>
        <rFont val="Times New Roman"/>
        <family val="1"/>
      </rPr>
      <t>(7)</t>
    </r>
  </si>
  <si>
    <t>Annualized cost of financing, including swaps, U.S. Treasury futures and TBAs</t>
  </si>
  <si>
    <t>(1)    Unsecured convertible senior notes.</t>
  </si>
  <si>
    <t>(2)    Defined as total borrowings to fund RMBS, MSR and Agency Derivatives, divided by total equity.</t>
  </si>
  <si>
    <t>(3)    Defined as total borrowings to fund RMBS, MSR and Agency Derivatives, plus the implied debt on net TBA cost basis, divided by total equity.</t>
  </si>
  <si>
    <t>(4)    Includes amortization of debt issuance costs.</t>
  </si>
  <si>
    <t>(5)    The cost of financing on interest rate swaps held to mitigate interest rate risk associated with the company’s outstanding borrowings includes interest spread income/expense and amortization of upfront payments made or received upon entering into interest rate swap agreements and is calculated using average borrowings balance as the denominator.</t>
  </si>
  <si>
    <t>(6)    The cost of financing on U.S. Treasury futures held to mitigate interest rate risk associated with the company’s outstanding borrowings is calculated using average borrowings balance as the denominator. U.S. Treasury futures income is the economic equivalent to holding and financing a relevant cheapest-to-deliver U.S. Treasury note or bond using short-term repurchase agreements.</t>
  </si>
  <si>
    <t>(7)    The implied financing benefit/cost of dollar roll income on TBAs is calculated using the average cost basis of TBAs as the denominator. TBA dollar roll income is the non-GAAP economic equivalent to holding and financing Agency RMBS using short-term repurchase agreements. TBAs are accounted for as derivative instruments in accordance with GAAP.</t>
  </si>
  <si>
    <r>
      <t>MSR amortization</t>
    </r>
    <r>
      <rPr>
        <vertAlign val="superscript"/>
        <sz val="9"/>
        <color rgb="FF000000"/>
        <rFont val="Times New Roman"/>
        <family val="1"/>
      </rPr>
      <t>(1)</t>
    </r>
  </si>
  <si>
    <r>
      <t>TBA dollar roll income</t>
    </r>
    <r>
      <rPr>
        <vertAlign val="superscript"/>
        <sz val="9"/>
        <color rgb="FF000000"/>
        <rFont val="Times New Roman"/>
        <family val="1"/>
      </rPr>
      <t>(2)</t>
    </r>
  </si>
  <si>
    <r>
      <t>U.S. Treasury futures income</t>
    </r>
    <r>
      <rPr>
        <vertAlign val="superscript"/>
        <sz val="9"/>
        <color rgb="FF000000"/>
        <rFont val="Times New Roman"/>
        <family val="1"/>
      </rPr>
      <t>(3)</t>
    </r>
  </si>
  <si>
    <r>
      <t>Earnings available for distribution to common stockholders</t>
    </r>
    <r>
      <rPr>
        <vertAlign val="superscript"/>
        <sz val="9"/>
        <color rgb="FF000000"/>
        <rFont val="Times New Roman"/>
        <family val="1"/>
      </rPr>
      <t>(4)</t>
    </r>
  </si>
  <si>
    <t>Earnings available for distribution to common stockholders per weighted average basic common share</t>
  </si>
  <si>
    <t>(1)    MSR amortization refers to the portion of change in fair value of MSR primarily attributed to the realization of expected cash flows (runoff) of the portfolio, which is deemed a non-GAAP measure due to the company’s decision to account for MSR at fair value.</t>
  </si>
  <si>
    <t>(2)    TBA dollar roll income is the economic equivalent to holding and financing Agency RMBS using short-term repurchase agreements.</t>
  </si>
  <si>
    <t>(3)    U.S. Treasury futures income is the economic equivalent to holding and financing a relevant cheapest-to-deliver U.S. Treasury note or bond using short-term repurchase agreements.</t>
  </si>
  <si>
    <t xml:space="preserve">(1)    Earnings Available for Distribution, or EAD, is a non-GAAP measure. Please see page 6 for a definition of Earnings Available for Distribution and a reconciliation of GAAP to non-GAAP financial information. </t>
  </si>
  <si>
    <r>
      <t>Operating expenses, excluding non-cash LTIP amortization and nonrecurring expenses</t>
    </r>
    <r>
      <rPr>
        <vertAlign val="superscript"/>
        <sz val="9"/>
        <color rgb="FF000000"/>
        <rFont val="Times New Roman"/>
        <family val="1"/>
      </rPr>
      <t>(4)</t>
    </r>
  </si>
  <si>
    <r>
      <t>Operating expenses, excluding non-cash LTIP amortization and nonrecurring expenses, as a percentage of average equity</t>
    </r>
    <r>
      <rPr>
        <vertAlign val="superscript"/>
        <sz val="9"/>
        <color rgb="FF000000"/>
        <rFont val="Times New Roman"/>
        <family val="1"/>
      </rPr>
      <t>(4)</t>
    </r>
  </si>
  <si>
    <t>Portfolio Metrics Specific to RMBS and Agency Derivatives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</si>
</sst>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quot;$&quot;* #,##0,_);&quot;$&quot;* \(#,##0,\);&quot;$&quot;* &quot;—&quot;_);_(@_)"/>
    <numFmt numFmtId="165" formatCode="&quot;$&quot;* #,##0.00_);&quot;$&quot;* \(#,##0.00\);&quot;$&quot;* &quot;—&quot;_);_(@_)"/>
    <numFmt numFmtId="166" formatCode="#,##0.0_)%;\(#,##0.0\)%;&quot;—&quot;_)\%;_(@_)"/>
    <numFmt numFmtId="167" formatCode="#,##0.0%_);\(#,##0.0%\);&quot;—&quot;\%_);_(@_)"/>
    <numFmt numFmtId="168" formatCode="* #,##0,;* \(#,##0,\);* &quot;—&quot;;_(@_)"/>
    <numFmt numFmtId="169" formatCode="#,##0.00_)%;\(#,##0.00\)%;&quot;—&quot;_)\%;_(@_)"/>
    <numFmt numFmtId="170" formatCode="#0;&quot;-&quot;#0;&quot;—&quot;;_(@_)"/>
    <numFmt numFmtId="171" formatCode="#,##0_)%;\(#,##0\)%;&quot;—&quot;_)\%;_(@_)"/>
    <numFmt numFmtId="172" formatCode="#0.0_)%;\(#0.0\)%;&quot;—&quot;_)\%;_(@_)"/>
    <numFmt numFmtId="173" formatCode="* #,##0.0&quot; basis points&quot;;* &quot;-&quot;#,##0.0&quot; basis points&quot;;* &quot;—&quot;&quot; basis points&quot;;_(@_)"/>
    <numFmt numFmtId="174" formatCode="* #,##0.0_)&quot; basis points&quot;;* \(#,##0.0\)&quot; basis points&quot;;* &quot;—&quot;_)&quot; basis points&quot;;_(@_)"/>
    <numFmt numFmtId="175" formatCode="mmmm\ d\,\ yyyy"/>
    <numFmt numFmtId="176" formatCode="* #,##0.00;* \(#,##0.00\);* &quot;—&quot;;_(@_)"/>
    <numFmt numFmtId="177" formatCode="* #,##0;* \(#,##0\);* &quot;—&quot;;_(@_)"/>
    <numFmt numFmtId="178" formatCode="#0;\(#0\);&quot;—&quot;;_(@_)"/>
    <numFmt numFmtId="179" formatCode="* #,##0.0_)&quot;:1.0&quot;;* \(#,##0.0\)&quot;:1.0&quot;;* &quot;—&quot;_)&quot;:1.0&quot;;_(@_)"/>
    <numFmt numFmtId="180" formatCode="mmmm\ d\,\_x000a_yyyy"/>
    <numFmt numFmtId="181" formatCode="#0;&quot;-&quot;#0;#0;_(@_)"/>
    <numFmt numFmtId="182" formatCode="yyyy"/>
    <numFmt numFmtId="183" formatCode="&quot;$&quot;* #,##0,_);&quot;$&quot;* \(#,##0,\);&quot;$&quot;* &quot;-&quot;_);_(@_)"/>
    <numFmt numFmtId="184" formatCode="* #,##0,;* \(#,##0,\);* &quot;-&quot;;_(@_)"/>
    <numFmt numFmtId="185" formatCode="&quot;$&quot;* #,##0.00_);&quot;$&quot;* \(#,##0.00\);&quot;$&quot;* &quot;-&quot;_);_(@_)"/>
    <numFmt numFmtId="186" formatCode="* #,##0;* \(#,##0\);* &quot;-&quot;;_(@_)"/>
  </numFmts>
  <fonts count="16"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b/>
      <sz val="9"/>
      <color rgb="FF000000"/>
      <name val="Times New Roman"/>
      <family val="1"/>
    </font>
    <font>
      <sz val="8"/>
      <color rgb="FF000000"/>
      <name val="Times New Roman"/>
      <family val="1"/>
    </font>
    <font>
      <sz val="9"/>
      <color rgb="FF000000"/>
      <name val="Times New Roman"/>
      <family val="1"/>
    </font>
    <font>
      <b/>
      <u/>
      <sz val="9"/>
      <color rgb="FF000000"/>
      <name val="Times New Roman"/>
      <family val="1"/>
    </font>
    <font>
      <vertAlign val="superscript"/>
      <sz val="9"/>
      <color rgb="FF000000"/>
      <name val="Times New Roman"/>
      <family val="1"/>
    </font>
    <font>
      <b/>
      <vertAlign val="superscript"/>
      <sz val="9"/>
      <color rgb="FF000000"/>
      <name val="Times New Roman"/>
      <family val="1"/>
    </font>
    <font>
      <i/>
      <sz val="9"/>
      <color rgb="FF000000"/>
      <name val="Times New Roman"/>
      <family val="1"/>
    </font>
    <font>
      <sz val="9"/>
      <name val="Arial"/>
      <family val="2"/>
    </font>
    <font>
      <sz val="8"/>
      <name val="Arial"/>
      <family val="2"/>
    </font>
    <font>
      <sz val="9"/>
      <name val="Times New Roman"/>
      <family val="1"/>
    </font>
    <font>
      <sz val="8"/>
      <name val="Times New Roman"/>
      <family val="1"/>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9">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bottom style="thin">
        <color auto="1"/>
      </bottom>
      <diagonal/>
    </border>
    <border>
      <left/>
      <right/>
      <top/>
      <bottom style="double">
        <color auto="1"/>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12">
    <xf numFmtId="0" fontId="0" fillId="0" borderId="0" xfId="0"/>
    <xf numFmtId="0" fontId="7" fillId="2" borderId="0" xfId="0" applyFont="1" applyFill="1" applyAlignment="1">
      <alignment horizontal="left" wrapText="1"/>
    </xf>
    <xf numFmtId="165" fontId="7" fillId="2" borderId="3" xfId="0" applyNumberFormat="1" applyFont="1" applyFill="1" applyBorder="1" applyAlignment="1">
      <alignment wrapText="1"/>
    </xf>
    <xf numFmtId="166" fontId="7" fillId="2" borderId="3" xfId="0" applyNumberFormat="1" applyFont="1" applyFill="1" applyBorder="1" applyAlignment="1">
      <alignment horizontal="right" wrapText="1"/>
    </xf>
    <xf numFmtId="164" fontId="7" fillId="2" borderId="3" xfId="0" applyNumberFormat="1" applyFont="1" applyFill="1" applyBorder="1" applyAlignment="1">
      <alignment wrapText="1"/>
    </xf>
    <xf numFmtId="0" fontId="7" fillId="3" borderId="0" xfId="0" applyFont="1" applyFill="1" applyAlignment="1">
      <alignment horizontal="left" wrapText="1"/>
    </xf>
    <xf numFmtId="164" fontId="7" fillId="3" borderId="0" xfId="0" applyNumberFormat="1" applyFont="1" applyFill="1" applyAlignment="1">
      <alignment wrapText="1"/>
    </xf>
    <xf numFmtId="165" fontId="7" fillId="3" borderId="0" xfId="0" applyNumberFormat="1" applyFont="1" applyFill="1" applyAlignment="1">
      <alignment wrapText="1"/>
    </xf>
    <xf numFmtId="166" fontId="7" fillId="3" borderId="0" xfId="0" applyNumberFormat="1" applyFont="1" applyFill="1" applyAlignment="1">
      <alignment horizontal="right" wrapText="1"/>
    </xf>
    <xf numFmtId="165" fontId="7" fillId="2" borderId="0" xfId="0" applyNumberFormat="1" applyFont="1" applyFill="1" applyAlignment="1">
      <alignment wrapText="1"/>
    </xf>
    <xf numFmtId="166" fontId="7" fillId="2" borderId="0" xfId="0" applyNumberFormat="1" applyFont="1" applyFill="1" applyAlignment="1">
      <alignment horizontal="right" wrapText="1"/>
    </xf>
    <xf numFmtId="164" fontId="7" fillId="2" borderId="0" xfId="0" applyNumberFormat="1" applyFont="1" applyFill="1" applyAlignment="1">
      <alignment wrapText="1"/>
    </xf>
    <xf numFmtId="0" fontId="8" fillId="2" borderId="0" xfId="0" applyFont="1" applyFill="1" applyAlignment="1">
      <alignment horizontal="left" wrapText="1"/>
    </xf>
    <xf numFmtId="167" fontId="7" fillId="2" borderId="0" xfId="0" applyNumberFormat="1" applyFont="1" applyFill="1" applyAlignment="1">
      <alignment horizontal="right" wrapText="1"/>
    </xf>
    <xf numFmtId="0" fontId="5" fillId="3" borderId="3" xfId="0" applyFont="1" applyFill="1" applyBorder="1" applyAlignment="1">
      <alignment horizontal="center" wrapText="1"/>
    </xf>
    <xf numFmtId="0" fontId="7" fillId="3" borderId="0" xfId="0" applyFont="1" applyFill="1" applyAlignment="1">
      <alignment horizontal="center" wrapText="1"/>
    </xf>
    <xf numFmtId="0" fontId="7" fillId="2" borderId="0" xfId="0" applyFont="1" applyFill="1" applyAlignment="1">
      <alignment horizontal="right" wrapText="1"/>
    </xf>
    <xf numFmtId="0" fontId="7" fillId="3" borderId="0" xfId="0" applyFont="1" applyFill="1" applyAlignment="1">
      <alignment horizontal="right" wrapText="1"/>
    </xf>
    <xf numFmtId="0" fontId="5" fillId="2" borderId="0" xfId="0" applyFont="1" applyFill="1" applyAlignment="1">
      <alignment horizontal="right" wrapText="1"/>
    </xf>
    <xf numFmtId="0" fontId="7" fillId="3" borderId="0" xfId="0" applyFont="1" applyFill="1" applyAlignment="1">
      <alignment wrapText="1"/>
    </xf>
    <xf numFmtId="168" fontId="7" fillId="3" borderId="1" xfId="0" applyNumberFormat="1" applyFont="1" applyFill="1" applyBorder="1" applyAlignment="1">
      <alignment wrapText="1"/>
    </xf>
    <xf numFmtId="166" fontId="7" fillId="3" borderId="1" xfId="0" applyNumberFormat="1" applyFont="1" applyFill="1" applyBorder="1" applyAlignment="1">
      <alignment horizontal="right" wrapText="1"/>
    </xf>
    <xf numFmtId="0" fontId="7" fillId="2" borderId="0" xfId="0" applyFont="1" applyFill="1" applyAlignment="1">
      <alignment horizontal="left" wrapText="1" indent="2"/>
    </xf>
    <xf numFmtId="168" fontId="7" fillId="2" borderId="3" xfId="0" applyNumberFormat="1" applyFont="1" applyFill="1" applyBorder="1" applyAlignment="1">
      <alignment wrapText="1"/>
    </xf>
    <xf numFmtId="168" fontId="7" fillId="3" borderId="0" xfId="0" applyNumberFormat="1" applyFont="1" applyFill="1" applyAlignment="1">
      <alignment wrapText="1"/>
    </xf>
    <xf numFmtId="0" fontId="7" fillId="2" borderId="0" xfId="0" applyFont="1" applyFill="1" applyAlignment="1">
      <alignment wrapText="1"/>
    </xf>
    <xf numFmtId="168" fontId="7" fillId="2" borderId="1" xfId="0" applyNumberFormat="1" applyFont="1" applyFill="1" applyBorder="1" applyAlignment="1">
      <alignment wrapText="1"/>
    </xf>
    <xf numFmtId="168" fontId="7" fillId="3" borderId="3" xfId="0" applyNumberFormat="1" applyFont="1" applyFill="1" applyBorder="1" applyAlignment="1">
      <alignment wrapText="1"/>
    </xf>
    <xf numFmtId="0" fontId="7" fillId="3" borderId="0" xfId="0" applyFont="1" applyFill="1" applyAlignment="1">
      <alignment wrapText="1" indent="2"/>
    </xf>
    <xf numFmtId="164" fontId="7" fillId="3" borderId="4" xfId="0" applyNumberFormat="1" applyFont="1" applyFill="1" applyBorder="1" applyAlignment="1">
      <alignment wrapText="1"/>
    </xf>
    <xf numFmtId="169" fontId="7" fillId="3" borderId="0" xfId="0" applyNumberFormat="1" applyFont="1" applyFill="1" applyAlignment="1">
      <alignment horizontal="right" wrapText="1"/>
    </xf>
    <xf numFmtId="169" fontId="7" fillId="2" borderId="0" xfId="0" applyNumberFormat="1" applyFont="1" applyFill="1" applyAlignment="1">
      <alignment horizontal="right" wrapText="1"/>
    </xf>
    <xf numFmtId="170" fontId="7" fillId="3" borderId="0" xfId="0" applyNumberFormat="1" applyFont="1" applyFill="1" applyAlignment="1">
      <alignment horizontal="right" wrapText="1"/>
    </xf>
    <xf numFmtId="171" fontId="7" fillId="2" borderId="0" xfId="0" applyNumberFormat="1" applyFont="1" applyFill="1" applyAlignment="1">
      <alignment horizontal="right" wrapText="1"/>
    </xf>
    <xf numFmtId="172" fontId="7" fillId="3" borderId="0" xfId="0" applyNumberFormat="1" applyFont="1" applyFill="1" applyAlignment="1">
      <alignment horizontal="right" wrapText="1"/>
    </xf>
    <xf numFmtId="173" fontId="7" fillId="2" borderId="0" xfId="0" applyNumberFormat="1" applyFont="1" applyFill="1" applyAlignment="1">
      <alignment wrapText="1"/>
    </xf>
    <xf numFmtId="174" fontId="7" fillId="2" borderId="0" xfId="0" applyNumberFormat="1" applyFont="1" applyFill="1" applyAlignment="1">
      <alignment wrapText="1"/>
    </xf>
    <xf numFmtId="164" fontId="7" fillId="3" borderId="5" xfId="0" applyNumberFormat="1" applyFont="1" applyFill="1" applyBorder="1" applyAlignment="1">
      <alignment wrapText="1"/>
    </xf>
    <xf numFmtId="164" fontId="7" fillId="0" borderId="6" xfId="0" applyNumberFormat="1" applyFont="1" applyBorder="1" applyAlignment="1">
      <alignment wrapText="1"/>
    </xf>
    <xf numFmtId="168" fontId="7" fillId="0" borderId="1" xfId="0" applyNumberFormat="1" applyFont="1" applyBorder="1" applyAlignment="1">
      <alignment wrapText="1"/>
    </xf>
    <xf numFmtId="164" fontId="7" fillId="0" borderId="1" xfId="0" applyNumberFormat="1" applyFont="1" applyBorder="1" applyAlignment="1">
      <alignment wrapText="1"/>
    </xf>
    <xf numFmtId="164" fontId="7" fillId="2" borderId="4" xfId="0" applyNumberFormat="1" applyFont="1" applyFill="1" applyBorder="1" applyAlignment="1">
      <alignment wrapText="1"/>
    </xf>
    <xf numFmtId="164" fontId="7" fillId="3" borderId="6" xfId="0" applyNumberFormat="1" applyFont="1" applyFill="1" applyBorder="1" applyAlignment="1">
      <alignment wrapText="1"/>
    </xf>
    <xf numFmtId="0" fontId="5" fillId="3" borderId="0" xfId="0" applyFont="1" applyFill="1" applyAlignment="1">
      <alignment horizontal="left" wrapText="1"/>
    </xf>
    <xf numFmtId="0" fontId="7" fillId="2" borderId="6" xfId="0" applyFont="1" applyFill="1" applyBorder="1" applyAlignment="1">
      <alignment horizontal="right" wrapText="1"/>
    </xf>
    <xf numFmtId="0" fontId="6" fillId="0" borderId="3" xfId="0" applyFont="1" applyBorder="1" applyAlignment="1">
      <alignment horizontal="left" wrapText="1"/>
    </xf>
    <xf numFmtId="0" fontId="7" fillId="0" borderId="0" xfId="0" applyFont="1" applyAlignment="1">
      <alignment horizontal="left" wrapText="1"/>
    </xf>
    <xf numFmtId="164" fontId="7" fillId="0" borderId="0" xfId="0" applyNumberFormat="1" applyFont="1" applyAlignment="1">
      <alignment wrapText="1"/>
    </xf>
    <xf numFmtId="169" fontId="7" fillId="0" borderId="0" xfId="0" applyNumberFormat="1" applyFont="1" applyAlignment="1">
      <alignment horizontal="right" wrapText="1"/>
    </xf>
    <xf numFmtId="177" fontId="7" fillId="0" borderId="0" xfId="0" applyNumberFormat="1" applyFont="1" applyAlignment="1">
      <alignment wrapText="1"/>
    </xf>
    <xf numFmtId="169" fontId="7" fillId="0" borderId="1" xfId="0" applyNumberFormat="1" applyFont="1" applyBorder="1" applyAlignment="1">
      <alignment horizontal="right" wrapText="1"/>
    </xf>
    <xf numFmtId="176" fontId="7" fillId="0" borderId="1" xfId="0" applyNumberFormat="1" applyFont="1" applyBorder="1" applyAlignment="1">
      <alignment wrapText="1"/>
    </xf>
    <xf numFmtId="177" fontId="7" fillId="0" borderId="1" xfId="0" applyNumberFormat="1" applyFont="1" applyBorder="1" applyAlignment="1">
      <alignment wrapText="1"/>
    </xf>
    <xf numFmtId="168" fontId="7" fillId="0" borderId="3" xfId="0" applyNumberFormat="1" applyFont="1" applyBorder="1" applyAlignment="1">
      <alignment wrapText="1"/>
    </xf>
    <xf numFmtId="169" fontId="7" fillId="0" borderId="3" xfId="0" applyNumberFormat="1" applyFont="1" applyBorder="1" applyAlignment="1">
      <alignment horizontal="right" wrapText="1"/>
    </xf>
    <xf numFmtId="176" fontId="7" fillId="0" borderId="3" xfId="0" applyNumberFormat="1" applyFont="1" applyBorder="1" applyAlignment="1">
      <alignment wrapText="1"/>
    </xf>
    <xf numFmtId="177" fontId="7" fillId="0" borderId="3" xfId="0" applyNumberFormat="1" applyFont="1" applyBorder="1" applyAlignment="1">
      <alignment wrapText="1"/>
    </xf>
    <xf numFmtId="168" fontId="7" fillId="0" borderId="0" xfId="0" applyNumberFormat="1" applyFont="1" applyAlignment="1">
      <alignment wrapText="1"/>
    </xf>
    <xf numFmtId="0" fontId="7" fillId="0" borderId="0" xfId="0" applyFont="1" applyAlignment="1">
      <alignment horizontal="right" wrapText="1"/>
    </xf>
    <xf numFmtId="0" fontId="5" fillId="0" borderId="0" xfId="0" applyFont="1" applyAlignment="1">
      <alignment horizontal="left" wrapText="1" indent="1"/>
    </xf>
    <xf numFmtId="164" fontId="7" fillId="0" borderId="4" xfId="0" applyNumberFormat="1" applyFont="1" applyBorder="1" applyAlignment="1">
      <alignment wrapText="1"/>
    </xf>
    <xf numFmtId="0" fontId="7" fillId="0" borderId="3" xfId="0" applyFont="1" applyBorder="1" applyAlignment="1">
      <alignment wrapText="1"/>
    </xf>
    <xf numFmtId="0" fontId="7" fillId="0" borderId="3" xfId="0" applyFont="1" applyBorder="1" applyAlignment="1">
      <alignment horizontal="right" wrapText="1"/>
    </xf>
    <xf numFmtId="178" fontId="7" fillId="0" borderId="0" xfId="0" applyNumberFormat="1" applyFont="1" applyAlignment="1">
      <alignment horizontal="right" wrapText="1"/>
    </xf>
    <xf numFmtId="0" fontId="7" fillId="0" borderId="0" xfId="0" applyFont="1" applyAlignment="1">
      <alignment wrapText="1"/>
    </xf>
    <xf numFmtId="178" fontId="7" fillId="0" borderId="1" xfId="0" applyNumberFormat="1" applyFont="1" applyBorder="1" applyAlignment="1">
      <alignment horizontal="right" wrapText="1"/>
    </xf>
    <xf numFmtId="176" fontId="7" fillId="0" borderId="0" xfId="0" applyNumberFormat="1" applyFont="1" applyAlignment="1">
      <alignment wrapText="1"/>
    </xf>
    <xf numFmtId="0" fontId="5" fillId="0" borderId="1" xfId="0" applyFont="1" applyBorder="1" applyAlignment="1">
      <alignment horizontal="center" wrapText="1"/>
    </xf>
    <xf numFmtId="0" fontId="6" fillId="0" borderId="3" xfId="0" applyFont="1" applyBorder="1" applyAlignment="1">
      <alignment horizontal="center" wrapText="1"/>
    </xf>
    <xf numFmtId="0" fontId="7" fillId="0" borderId="0" xfId="0" applyFont="1" applyAlignment="1">
      <alignment horizontal="left" wrapText="1" indent="2"/>
    </xf>
    <xf numFmtId="179" fontId="7" fillId="0" borderId="0" xfId="0" applyNumberFormat="1" applyFont="1" applyAlignment="1">
      <alignment wrapText="1"/>
    </xf>
    <xf numFmtId="169" fontId="7" fillId="0" borderId="4" xfId="0" applyNumberFormat="1" applyFont="1" applyBorder="1" applyAlignment="1">
      <alignment horizontal="right" wrapText="1"/>
    </xf>
    <xf numFmtId="181" fontId="5" fillId="3" borderId="2" xfId="0" applyNumberFormat="1" applyFont="1" applyFill="1" applyBorder="1" applyAlignment="1">
      <alignment horizontal="center" wrapText="1"/>
    </xf>
    <xf numFmtId="0" fontId="7" fillId="2" borderId="0" xfId="0" applyFont="1" applyFill="1" applyAlignment="1">
      <alignment wrapText="1" indent="1"/>
    </xf>
    <xf numFmtId="168" fontId="7" fillId="2" borderId="0" xfId="0" applyNumberFormat="1" applyFont="1" applyFill="1" applyAlignment="1">
      <alignment wrapText="1"/>
    </xf>
    <xf numFmtId="0" fontId="7" fillId="3" borderId="0" xfId="0" applyFont="1" applyFill="1" applyAlignment="1">
      <alignment wrapText="1" indent="1"/>
    </xf>
    <xf numFmtId="0" fontId="7" fillId="0" borderId="0" xfId="0" applyFont="1" applyAlignment="1">
      <alignment wrapText="1" indent="1"/>
    </xf>
    <xf numFmtId="0" fontId="7" fillId="3" borderId="0" xfId="0" applyFont="1" applyFill="1" applyAlignment="1">
      <alignment horizontal="left" wrapText="1" indent="1"/>
    </xf>
    <xf numFmtId="0" fontId="7" fillId="2" borderId="3" xfId="0" applyFont="1" applyFill="1" applyBorder="1" applyAlignment="1">
      <alignment horizontal="left" wrapText="1"/>
    </xf>
    <xf numFmtId="0" fontId="7" fillId="3" borderId="6" xfId="0" applyFont="1" applyFill="1" applyBorder="1" applyAlignment="1">
      <alignment horizontal="left" wrapText="1"/>
    </xf>
    <xf numFmtId="0" fontId="5" fillId="2" borderId="1" xfId="0" applyFont="1" applyFill="1" applyBorder="1" applyAlignment="1">
      <alignment horizontal="center" wrapText="1"/>
    </xf>
    <xf numFmtId="0" fontId="5" fillId="2" borderId="0" xfId="0" applyFont="1" applyFill="1" applyAlignment="1">
      <alignment horizontal="center" wrapText="1"/>
    </xf>
    <xf numFmtId="0" fontId="5" fillId="3" borderId="1" xfId="0" applyFont="1" applyFill="1" applyBorder="1" applyAlignment="1">
      <alignment horizontal="center" wrapText="1"/>
    </xf>
    <xf numFmtId="0" fontId="6" fillId="3" borderId="0" xfId="0" applyFont="1" applyFill="1" applyAlignment="1">
      <alignment horizontal="left" wrapText="1"/>
    </xf>
    <xf numFmtId="0" fontId="5" fillId="2" borderId="0" xfId="0" applyFont="1" applyFill="1" applyAlignment="1">
      <alignment horizontal="left" wrapText="1"/>
    </xf>
    <xf numFmtId="0" fontId="6" fillId="2" borderId="3" xfId="0" applyFont="1" applyFill="1" applyBorder="1" applyAlignment="1">
      <alignment horizontal="left" wrapText="1"/>
    </xf>
    <xf numFmtId="0" fontId="5" fillId="3" borderId="0" xfId="0" applyFont="1" applyFill="1" applyAlignment="1">
      <alignment wrapText="1"/>
    </xf>
    <xf numFmtId="0" fontId="5" fillId="3" borderId="0" xfId="0" applyFont="1" applyFill="1" applyAlignment="1">
      <alignment horizontal="center" wrapText="1"/>
    </xf>
    <xf numFmtId="0" fontId="5" fillId="2" borderId="0" xfId="0" applyFont="1" applyFill="1" applyAlignment="1">
      <alignment wrapText="1"/>
    </xf>
    <xf numFmtId="0" fontId="5" fillId="2" borderId="1" xfId="0" applyFont="1" applyFill="1" applyBorder="1" applyAlignment="1">
      <alignment horizontal="center" wrapText="1"/>
    </xf>
    <xf numFmtId="0" fontId="5" fillId="2" borderId="0" xfId="0" applyFont="1" applyFill="1" applyAlignment="1">
      <alignment horizontal="center" wrapText="1"/>
    </xf>
    <xf numFmtId="0" fontId="5" fillId="3" borderId="1" xfId="0" applyFont="1" applyFill="1" applyBorder="1" applyAlignment="1">
      <alignment horizontal="center" wrapText="1"/>
    </xf>
    <xf numFmtId="0" fontId="5" fillId="2" borderId="2" xfId="0" applyFont="1" applyFill="1" applyBorder="1" applyAlignment="1">
      <alignment horizontal="center" wrapText="1"/>
    </xf>
    <xf numFmtId="0" fontId="6" fillId="2" borderId="3" xfId="0" applyFont="1" applyFill="1" applyBorder="1" applyAlignment="1">
      <alignment horizontal="center" wrapText="1"/>
    </xf>
    <xf numFmtId="0" fontId="5" fillId="3" borderId="0" xfId="0" applyFont="1" applyFill="1" applyAlignment="1">
      <alignment horizontal="center" wrapText="1"/>
    </xf>
    <xf numFmtId="0" fontId="7" fillId="3" borderId="0" xfId="0" applyFont="1" applyFill="1" applyBorder="1" applyAlignment="1">
      <alignment horizontal="left" wrapText="1"/>
    </xf>
    <xf numFmtId="0" fontId="7" fillId="2" borderId="0" xfId="0" applyFont="1" applyFill="1" applyAlignment="1">
      <alignment horizontal="left" wrapText="1" indent="1"/>
    </xf>
    <xf numFmtId="0" fontId="7" fillId="2" borderId="0" xfId="0" applyFont="1" applyFill="1" applyBorder="1" applyAlignment="1">
      <alignment horizontal="left" wrapText="1"/>
    </xf>
    <xf numFmtId="0" fontId="7" fillId="2" borderId="0" xfId="0" applyFont="1" applyFill="1" applyBorder="1" applyAlignment="1">
      <alignment horizontal="right" wrapText="1"/>
    </xf>
    <xf numFmtId="0" fontId="7" fillId="3" borderId="0" xfId="0" applyFont="1" applyFill="1" applyBorder="1" applyAlignment="1">
      <alignment horizontal="right" wrapText="1"/>
    </xf>
    <xf numFmtId="0" fontId="5" fillId="2" borderId="0" xfId="0" applyFont="1" applyFill="1" applyBorder="1" applyAlignment="1">
      <alignment horizontal="center" wrapText="1"/>
    </xf>
    <xf numFmtId="0" fontId="6" fillId="2" borderId="0" xfId="0" applyFont="1" applyFill="1" applyBorder="1" applyAlignment="1">
      <alignment wrapText="1" indent="3"/>
    </xf>
    <xf numFmtId="0" fontId="6" fillId="3" borderId="0" xfId="0" applyFont="1" applyFill="1" applyBorder="1" applyAlignment="1">
      <alignment wrapText="1" indent="3"/>
    </xf>
    <xf numFmtId="0" fontId="5" fillId="3" borderId="0" xfId="0" applyFont="1" applyFill="1" applyBorder="1" applyAlignment="1">
      <alignment horizontal="center" wrapText="1"/>
    </xf>
    <xf numFmtId="0" fontId="6" fillId="3" borderId="3" xfId="0" applyFont="1" applyFill="1" applyBorder="1" applyAlignment="1">
      <alignment horizontal="left" wrapText="1"/>
    </xf>
    <xf numFmtId="164" fontId="7" fillId="2" borderId="0" xfId="0" applyNumberFormat="1" applyFont="1" applyFill="1" applyBorder="1" applyAlignment="1">
      <alignment wrapText="1"/>
    </xf>
    <xf numFmtId="0" fontId="5" fillId="2" borderId="0" xfId="0" applyFont="1" applyFill="1" applyAlignment="1">
      <alignment horizontal="left" wrapText="1" indent="1"/>
    </xf>
    <xf numFmtId="175" fontId="5" fillId="2" borderId="1" xfId="0" applyNumberFormat="1" applyFont="1" applyFill="1" applyBorder="1" applyAlignment="1">
      <alignment horizontal="left" wrapText="1"/>
    </xf>
    <xf numFmtId="180" fontId="5" fillId="0" borderId="1" xfId="0" applyNumberFormat="1" applyFont="1" applyBorder="1" applyAlignment="1">
      <alignment horizontal="center" wrapText="1"/>
    </xf>
    <xf numFmtId="0" fontId="12" fillId="0" borderId="0" xfId="0" applyFont="1"/>
    <xf numFmtId="0" fontId="7" fillId="0" borderId="3" xfId="0" applyFont="1" applyBorder="1" applyAlignment="1">
      <alignment horizontal="center" wrapText="1"/>
    </xf>
    <xf numFmtId="0" fontId="5" fillId="3" borderId="0" xfId="0" applyFont="1" applyFill="1" applyAlignment="1">
      <alignment horizontal="left" wrapText="1" indent="1"/>
    </xf>
    <xf numFmtId="0" fontId="7" fillId="0" borderId="6" xfId="0" applyFont="1" applyBorder="1" applyAlignment="1">
      <alignment horizontal="right" wrapText="1"/>
    </xf>
    <xf numFmtId="0" fontId="7" fillId="0" borderId="3" xfId="0" applyFont="1" applyBorder="1" applyAlignment="1">
      <alignment horizontal="left" wrapText="1"/>
    </xf>
    <xf numFmtId="168" fontId="7" fillId="0" borderId="2" xfId="0" applyNumberFormat="1" applyFont="1" applyBorder="1" applyAlignment="1">
      <alignment wrapText="1"/>
    </xf>
    <xf numFmtId="0" fontId="7" fillId="0" borderId="6" xfId="0" applyFont="1" applyBorder="1" applyAlignment="1">
      <alignment wrapText="1"/>
    </xf>
    <xf numFmtId="0" fontId="12" fillId="2" borderId="0" xfId="0" applyFont="1" applyFill="1"/>
    <xf numFmtId="182" fontId="5" fillId="0" borderId="3" xfId="0" applyNumberFormat="1" applyFont="1" applyBorder="1" applyAlignment="1">
      <alignment horizontal="center" wrapText="1"/>
    </xf>
    <xf numFmtId="181" fontId="5" fillId="0" borderId="2" xfId="0" applyNumberFormat="1" applyFont="1" applyBorder="1" applyAlignment="1">
      <alignment horizontal="center" wrapText="1"/>
    </xf>
    <xf numFmtId="0" fontId="7" fillId="2" borderId="0" xfId="0" applyFont="1" applyFill="1" applyAlignment="1">
      <alignment horizontal="center" wrapText="1"/>
    </xf>
    <xf numFmtId="0" fontId="7" fillId="3" borderId="0" xfId="0" applyFont="1" applyFill="1" applyAlignment="1">
      <alignment horizontal="left" wrapText="1"/>
    </xf>
    <xf numFmtId="168" fontId="7" fillId="2" borderId="2" xfId="0" applyNumberFormat="1" applyFont="1" applyFill="1" applyBorder="1" applyAlignment="1">
      <alignment wrapText="1"/>
    </xf>
    <xf numFmtId="0" fontId="7" fillId="3" borderId="0" xfId="0" applyFont="1" applyFill="1" applyAlignment="1">
      <alignment horizontal="left" wrapText="1" indent="3"/>
    </xf>
    <xf numFmtId="0" fontId="7" fillId="0" borderId="6" xfId="0" applyFont="1" applyBorder="1" applyAlignment="1">
      <alignment horizontal="left" wrapText="1"/>
    </xf>
    <xf numFmtId="0" fontId="7" fillId="3" borderId="0" xfId="0" applyFont="1" applyFill="1" applyAlignment="1">
      <alignment horizontal="left" wrapText="1" indent="2"/>
    </xf>
    <xf numFmtId="182" fontId="5" fillId="0" borderId="0" xfId="0" applyNumberFormat="1" applyFont="1" applyBorder="1" applyAlignment="1">
      <alignment horizontal="center" wrapText="1"/>
    </xf>
    <xf numFmtId="181" fontId="5" fillId="0" borderId="1" xfId="0" applyNumberFormat="1" applyFont="1" applyBorder="1" applyAlignment="1">
      <alignment horizontal="center" wrapText="1"/>
    </xf>
    <xf numFmtId="168" fontId="7" fillId="3" borderId="7" xfId="0" applyNumberFormat="1" applyFont="1" applyFill="1" applyBorder="1" applyAlignment="1">
      <alignment wrapText="1"/>
    </xf>
    <xf numFmtId="168" fontId="7" fillId="0" borderId="7" xfId="0" applyNumberFormat="1" applyFont="1" applyBorder="1" applyAlignment="1">
      <alignment wrapText="1"/>
    </xf>
    <xf numFmtId="168" fontId="7" fillId="2" borderId="0" xfId="0" applyNumberFormat="1" applyFont="1" applyFill="1" applyBorder="1" applyAlignment="1">
      <alignment wrapText="1"/>
    </xf>
    <xf numFmtId="168" fontId="7" fillId="0" borderId="0" xfId="0" applyNumberFormat="1" applyFont="1" applyBorder="1" applyAlignment="1">
      <alignment wrapText="1"/>
    </xf>
    <xf numFmtId="168" fontId="7" fillId="2" borderId="7" xfId="0" applyNumberFormat="1" applyFont="1" applyFill="1" applyBorder="1" applyAlignment="1">
      <alignment wrapText="1"/>
    </xf>
    <xf numFmtId="168" fontId="7" fillId="3" borderId="0" xfId="0" applyNumberFormat="1" applyFont="1" applyFill="1" applyBorder="1" applyAlignment="1">
      <alignment wrapText="1"/>
    </xf>
    <xf numFmtId="164" fontId="7" fillId="3" borderId="8" xfId="0" applyNumberFormat="1" applyFont="1" applyFill="1" applyBorder="1" applyAlignment="1">
      <alignment wrapText="1"/>
    </xf>
    <xf numFmtId="164" fontId="7" fillId="0" borderId="8" xfId="0" applyNumberFormat="1" applyFont="1" applyBorder="1" applyAlignment="1">
      <alignment wrapText="1"/>
    </xf>
    <xf numFmtId="0" fontId="7" fillId="0" borderId="0" xfId="0" applyFont="1" applyBorder="1" applyAlignment="1">
      <alignment horizontal="left" wrapText="1"/>
    </xf>
    <xf numFmtId="165" fontId="7" fillId="3" borderId="8" xfId="0" applyNumberFormat="1" applyFont="1" applyFill="1" applyBorder="1" applyAlignment="1">
      <alignment wrapText="1"/>
    </xf>
    <xf numFmtId="165" fontId="7" fillId="0" borderId="8" xfId="0" applyNumberFormat="1" applyFont="1" applyBorder="1" applyAlignment="1">
      <alignment wrapText="1"/>
    </xf>
    <xf numFmtId="0" fontId="7" fillId="0" borderId="0" xfId="1" applyFont="1" applyAlignment="1">
      <alignment wrapText="1"/>
    </xf>
    <xf numFmtId="165" fontId="7" fillId="2" borderId="8" xfId="0" applyNumberFormat="1" applyFont="1" applyFill="1" applyBorder="1" applyAlignment="1">
      <alignment wrapText="1"/>
    </xf>
    <xf numFmtId="0" fontId="7" fillId="0" borderId="0" xfId="0" applyFont="1" applyBorder="1" applyAlignment="1">
      <alignment horizontal="right" wrapText="1"/>
    </xf>
    <xf numFmtId="177" fontId="7" fillId="3" borderId="8" xfId="0" applyNumberFormat="1" applyFont="1" applyFill="1" applyBorder="1" applyAlignment="1">
      <alignment wrapText="1"/>
    </xf>
    <xf numFmtId="177" fontId="7" fillId="0" borderId="8" xfId="0" applyNumberFormat="1" applyFont="1" applyBorder="1" applyAlignment="1">
      <alignment wrapText="1"/>
    </xf>
    <xf numFmtId="177" fontId="7" fillId="2" borderId="8" xfId="0" applyNumberFormat="1" applyFont="1" applyFill="1" applyBorder="1" applyAlignment="1">
      <alignment wrapText="1"/>
    </xf>
    <xf numFmtId="164" fontId="7" fillId="2" borderId="8" xfId="0" applyNumberFormat="1" applyFont="1" applyFill="1" applyBorder="1" applyAlignment="1">
      <alignment wrapText="1"/>
    </xf>
    <xf numFmtId="0" fontId="12" fillId="0" borderId="0" xfId="0" applyFont="1" applyBorder="1"/>
    <xf numFmtId="164" fontId="7" fillId="0" borderId="0" xfId="0" applyNumberFormat="1" applyFont="1" applyBorder="1" applyAlignment="1">
      <alignment wrapText="1"/>
    </xf>
    <xf numFmtId="0" fontId="12" fillId="2" borderId="8" xfId="0" applyFont="1" applyFill="1" applyBorder="1"/>
    <xf numFmtId="0" fontId="12" fillId="2" borderId="0" xfId="0" applyFont="1" applyFill="1" applyBorder="1"/>
    <xf numFmtId="183" fontId="7" fillId="2" borderId="0" xfId="0" applyNumberFormat="1" applyFont="1" applyFill="1" applyAlignment="1">
      <alignment wrapText="1"/>
    </xf>
    <xf numFmtId="184" fontId="7" fillId="3" borderId="1" xfId="0" applyNumberFormat="1" applyFont="1" applyFill="1" applyBorder="1" applyAlignment="1">
      <alignment wrapText="1"/>
    </xf>
    <xf numFmtId="184" fontId="7" fillId="2" borderId="0" xfId="0" applyNumberFormat="1" applyFont="1" applyFill="1" applyAlignment="1">
      <alignment wrapText="1"/>
    </xf>
    <xf numFmtId="184" fontId="7" fillId="3" borderId="0" xfId="0" applyNumberFormat="1" applyFont="1" applyFill="1" applyAlignment="1">
      <alignment wrapText="1"/>
    </xf>
    <xf numFmtId="184" fontId="7" fillId="2" borderId="1" xfId="0" applyNumberFormat="1" applyFont="1" applyFill="1" applyBorder="1" applyAlignment="1">
      <alignment wrapText="1"/>
    </xf>
    <xf numFmtId="183" fontId="7" fillId="3" borderId="2" xfId="0" applyNumberFormat="1" applyFont="1" applyFill="1" applyBorder="1" applyAlignment="1">
      <alignment wrapText="1"/>
    </xf>
    <xf numFmtId="183" fontId="7" fillId="2" borderId="4" xfId="0" applyNumberFormat="1" applyFont="1" applyFill="1" applyBorder="1" applyAlignment="1">
      <alignment wrapText="1"/>
    </xf>
    <xf numFmtId="186" fontId="7" fillId="2" borderId="0" xfId="0" applyNumberFormat="1" applyFont="1" applyFill="1" applyAlignment="1">
      <alignment wrapText="1"/>
    </xf>
    <xf numFmtId="185" fontId="7" fillId="3" borderId="0" xfId="0" applyNumberFormat="1" applyFont="1" applyFill="1" applyAlignment="1">
      <alignment wrapText="1"/>
    </xf>
    <xf numFmtId="0" fontId="7" fillId="0" borderId="0" xfId="5" applyFont="1">
      <alignment wrapText="1"/>
    </xf>
    <xf numFmtId="0" fontId="12" fillId="3" borderId="0" xfId="0" applyFont="1" applyFill="1" applyBorder="1"/>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2" borderId="0" xfId="0" applyFont="1" applyFill="1" applyAlignment="1">
      <alignment horizontal="left" wrapText="1" indent="4"/>
    </xf>
    <xf numFmtId="0" fontId="7" fillId="3" borderId="1" xfId="0" applyFont="1" applyFill="1" applyBorder="1" applyAlignment="1">
      <alignment horizontal="center" wrapText="1"/>
    </xf>
    <xf numFmtId="0" fontId="7" fillId="2" borderId="0" xfId="0" applyFont="1" applyFill="1" applyBorder="1" applyAlignment="1">
      <alignment wrapText="1" indent="3"/>
    </xf>
    <xf numFmtId="0" fontId="7" fillId="3" borderId="0" xfId="0" applyFont="1" applyFill="1" applyBorder="1" applyAlignment="1">
      <alignment wrapText="1" indent="3"/>
    </xf>
    <xf numFmtId="0" fontId="7" fillId="3" borderId="0" xfId="0" applyFont="1" applyFill="1" applyAlignment="1">
      <alignment wrapText="1" indent="3"/>
    </xf>
    <xf numFmtId="0" fontId="7" fillId="2" borderId="0" xfId="0" applyFont="1" applyFill="1" applyAlignment="1">
      <alignment wrapText="1" indent="3"/>
    </xf>
    <xf numFmtId="0" fontId="7" fillId="2" borderId="0" xfId="0" applyFont="1" applyFill="1" applyBorder="1" applyAlignment="1">
      <alignment horizontal="right" wrapText="1" indent="3"/>
    </xf>
    <xf numFmtId="0" fontId="7" fillId="2" borderId="0" xfId="0" applyFont="1" applyFill="1" applyAlignment="1">
      <alignment horizontal="right" wrapText="1" indent="3"/>
    </xf>
    <xf numFmtId="0" fontId="7" fillId="3" borderId="0" xfId="0" applyFont="1" applyFill="1" applyBorder="1" applyAlignment="1">
      <alignment horizontal="right" wrapText="1" indent="3"/>
    </xf>
    <xf numFmtId="0" fontId="7" fillId="3" borderId="0" xfId="0" applyFont="1" applyFill="1" applyAlignment="1">
      <alignment horizontal="right" wrapText="1" indent="3"/>
    </xf>
    <xf numFmtId="0" fontId="7" fillId="2" borderId="1" xfId="0" applyFont="1" applyFill="1" applyBorder="1" applyAlignment="1">
      <alignment horizontal="center" wrapText="1"/>
    </xf>
    <xf numFmtId="0" fontId="12" fillId="0" borderId="0" xfId="0" applyFont="1" applyAlignment="1"/>
    <xf numFmtId="0" fontId="12" fillId="0" borderId="0" xfId="0" applyFont="1" applyBorder="1" applyAlignment="1"/>
    <xf numFmtId="0" fontId="6" fillId="2" borderId="0" xfId="0" applyFont="1" applyFill="1" applyAlignment="1">
      <alignment horizontal="left" wrapText="1"/>
    </xf>
    <xf numFmtId="0" fontId="6" fillId="2" borderId="0" xfId="0" applyFont="1" applyFill="1" applyBorder="1" applyAlignment="1">
      <alignment horizontal="center" wrapText="1"/>
    </xf>
    <xf numFmtId="0" fontId="13" fillId="0" borderId="0" xfId="0" applyFont="1"/>
    <xf numFmtId="0" fontId="6" fillId="2" borderId="3" xfId="0" applyFont="1" applyFill="1" applyBorder="1" applyAlignment="1">
      <alignment horizontal="left" wrapText="1" indent="1"/>
    </xf>
    <xf numFmtId="0" fontId="7" fillId="2" borderId="0" xfId="1" applyFont="1" applyFill="1" applyAlignment="1">
      <alignment wrapText="1"/>
    </xf>
    <xf numFmtId="0" fontId="6" fillId="0" borderId="3" xfId="0" applyFont="1" applyBorder="1" applyAlignment="1">
      <alignment horizontal="center" wrapText="1"/>
    </xf>
    <xf numFmtId="0" fontId="14" fillId="0" borderId="0" xfId="0" applyFont="1"/>
    <xf numFmtId="0" fontId="14" fillId="0" borderId="0" xfId="0" applyFont="1" applyBorder="1"/>
    <xf numFmtId="164" fontId="7" fillId="2" borderId="0" xfId="0" applyNumberFormat="1" applyFont="1" applyFill="1" applyAlignment="1">
      <alignment horizontal="left" wrapText="1"/>
    </xf>
    <xf numFmtId="0" fontId="12" fillId="0" borderId="0" xfId="0" applyFont="1"/>
    <xf numFmtId="0" fontId="5" fillId="2" borderId="1" xfId="0" applyFont="1" applyFill="1" applyBorder="1" applyAlignment="1">
      <alignment horizontal="center" wrapText="1"/>
    </xf>
    <xf numFmtId="0" fontId="6" fillId="3" borderId="0" xfId="0" applyFont="1" applyFill="1" applyAlignment="1">
      <alignment horizontal="center" wrapText="1"/>
    </xf>
    <xf numFmtId="0" fontId="5" fillId="2" borderId="0" xfId="0" applyFont="1" applyFill="1" applyAlignment="1">
      <alignment horizontal="center" wrapText="1"/>
    </xf>
    <xf numFmtId="0" fontId="7" fillId="2" borderId="0" xfId="0" applyFont="1" applyFill="1" applyAlignment="1">
      <alignment horizontal="center" wrapText="1"/>
    </xf>
    <xf numFmtId="0" fontId="6" fillId="0" borderId="0" xfId="0" applyFont="1" applyAlignment="1">
      <alignment wrapText="1"/>
    </xf>
    <xf numFmtId="0" fontId="13" fillId="0" borderId="0" xfId="0" applyFont="1" applyAlignment="1"/>
    <xf numFmtId="0" fontId="6" fillId="0" borderId="0" xfId="0" applyFont="1" applyAlignment="1">
      <alignment horizontal="left" wrapText="1"/>
    </xf>
    <xf numFmtId="0" fontId="13" fillId="0" borderId="0" xfId="0" applyFont="1" applyAlignment="1">
      <alignment horizontal="left"/>
    </xf>
    <xf numFmtId="0" fontId="6" fillId="2" borderId="3" xfId="0" applyFont="1" applyFill="1" applyBorder="1" applyAlignment="1">
      <alignment horizontal="center" wrapText="1"/>
    </xf>
    <xf numFmtId="0" fontId="6" fillId="2" borderId="3" xfId="0" applyFont="1" applyFill="1" applyBorder="1" applyAlignment="1">
      <alignment horizontal="left" wrapText="1"/>
    </xf>
    <xf numFmtId="0" fontId="6" fillId="3" borderId="3" xfId="0" applyFont="1" applyFill="1" applyBorder="1" applyAlignment="1">
      <alignment horizontal="center" wrapText="1"/>
    </xf>
    <xf numFmtId="0" fontId="6" fillId="3" borderId="3" xfId="0" applyFont="1" applyFill="1" applyBorder="1" applyAlignment="1">
      <alignment horizontal="left" wrapText="1"/>
    </xf>
    <xf numFmtId="0" fontId="5" fillId="3" borderId="2" xfId="0" applyFont="1" applyFill="1" applyBorder="1" applyAlignment="1">
      <alignment horizontal="center" wrapText="1"/>
    </xf>
    <xf numFmtId="0" fontId="5" fillId="3" borderId="1" xfId="0" applyFont="1" applyFill="1" applyBorder="1" applyAlignment="1">
      <alignment horizontal="center" wrapText="1"/>
    </xf>
    <xf numFmtId="0" fontId="5" fillId="2" borderId="2" xfId="0" applyFont="1" applyFill="1" applyBorder="1" applyAlignment="1">
      <alignment horizontal="center" wrapText="1"/>
    </xf>
    <xf numFmtId="0" fontId="6" fillId="2" borderId="3" xfId="0" applyFont="1" applyFill="1" applyBorder="1" applyAlignment="1">
      <alignment horizontal="right" wrapText="1"/>
    </xf>
    <xf numFmtId="0" fontId="5" fillId="2" borderId="0" xfId="0" applyFont="1" applyFill="1" applyBorder="1" applyAlignment="1">
      <alignment horizontal="center" wrapText="1"/>
    </xf>
    <xf numFmtId="0" fontId="5" fillId="3" borderId="0" xfId="0" applyFont="1" applyFill="1" applyAlignment="1">
      <alignment horizontal="center" wrapText="1"/>
    </xf>
    <xf numFmtId="0" fontId="14" fillId="0" borderId="0" xfId="0" applyFont="1"/>
    <xf numFmtId="0" fontId="6" fillId="2" borderId="0" xfId="0" applyFont="1" applyFill="1" applyAlignment="1">
      <alignment horizontal="center" wrapText="1"/>
    </xf>
    <xf numFmtId="0" fontId="15" fillId="0" borderId="0" xfId="0" applyFont="1"/>
    <xf numFmtId="0" fontId="7" fillId="3" borderId="0" xfId="0" applyFont="1" applyFill="1" applyAlignment="1">
      <alignment horizontal="left" wrapText="1"/>
    </xf>
    <xf numFmtId="0" fontId="13" fillId="0" borderId="0" xfId="0" applyFont="1"/>
    <xf numFmtId="0" fontId="11" fillId="3" borderId="0" xfId="0" applyFont="1" applyFill="1" applyAlignment="1">
      <alignment horizontal="center" wrapText="1"/>
    </xf>
    <xf numFmtId="0" fontId="12" fillId="0" borderId="0" xfId="0" applyFont="1" applyAlignment="1"/>
    <xf numFmtId="0" fontId="6" fillId="0" borderId="3" xfId="0" applyFont="1" applyBorder="1" applyAlignment="1">
      <alignment horizontal="center" wrapText="1"/>
    </xf>
    <xf numFmtId="0" fontId="7" fillId="3" borderId="0" xfId="0" applyFont="1" applyFill="1" applyAlignment="1">
      <alignment horizontal="center" wrapText="1"/>
    </xf>
  </cellXfs>
  <cellStyles count="6">
    <cellStyle name="Heading 1" xfId="3"/>
    <cellStyle name="Heading 2" xfId="4"/>
    <cellStyle name="Heading 3" xfId="5"/>
    <cellStyle name="Normal" xfId="0" builtinId="0"/>
    <cellStyle name="Normal 2" xfId="2"/>
    <cellStyle name="Table (Normal)" xfId="1"/>
  </cellStyles>
  <dxfs count="65">
    <dxf>
      <font>
        <strike val="0"/>
        <outline val="0"/>
        <shadow val="0"/>
        <u val="none"/>
        <vertAlign val="baseline"/>
        <sz val="9"/>
        <color rgb="FF000000"/>
        <name val="Times New Roman"/>
        <scheme val="none"/>
      </font>
      <numFmt numFmtId="168" formatCode="* #,##0,;* \(#,##0,\);* &quot;—&quot;;_(@_)"/>
      <alignment horizontal="general" vertical="bottom" textRotation="0" wrapText="1" indent="0" justifyLastLine="0" shrinkToFit="0" readingOrder="0"/>
      <border diagonalUp="0" diagonalDown="0" outline="0">
        <left/>
        <right/>
        <top/>
        <bottom style="thin">
          <color auto="1"/>
        </bottom>
      </border>
    </dxf>
    <dxf>
      <font>
        <strike val="0"/>
        <outline val="0"/>
        <shadow val="0"/>
        <u val="none"/>
        <vertAlign val="baseline"/>
        <sz val="9"/>
      </font>
    </dxf>
    <dxf>
      <border outline="0">
        <bottom style="double">
          <color auto="1"/>
        </bottom>
      </border>
    </dxf>
    <dxf>
      <font>
        <strike val="0"/>
        <outline val="0"/>
        <shadow val="0"/>
        <u val="none"/>
        <vertAlign val="baseline"/>
        <sz val="9"/>
      </font>
    </dxf>
    <dxf>
      <font>
        <strike val="0"/>
        <outline val="0"/>
        <shadow val="0"/>
        <u val="none"/>
        <vertAlign val="baseline"/>
        <sz val="9"/>
      </font>
    </dxf>
    <dxf>
      <font>
        <b/>
        <strike val="0"/>
        <outline val="0"/>
        <shadow val="0"/>
        <u val="none"/>
        <vertAlign val="baseline"/>
        <sz val="9"/>
        <color rgb="FF000000"/>
        <name val="Times New Roman"/>
        <scheme val="none"/>
      </font>
      <numFmt numFmtId="181" formatCode="#0;&quot;-&quot;#0;#0;_(@_)"/>
      <alignment horizontal="center" vertical="bottom" textRotation="0" wrapText="1" indent="0" justifyLastLine="0" shrinkToFit="0" readingOrder="0"/>
      <border diagonalUp="0" diagonalDown="0" outline="0">
        <left/>
        <right/>
        <top/>
        <bottom style="thin">
          <color rgb="FF000000"/>
        </bottom>
      </border>
    </dxf>
    <dxf>
      <font>
        <b/>
        <strike val="0"/>
        <outline val="0"/>
        <shadow val="0"/>
        <u val="none"/>
        <vertAlign val="baseline"/>
        <sz val="9"/>
        <color rgb="FF000000"/>
        <name val="Times New Roman"/>
        <scheme val="none"/>
      </font>
      <numFmt numFmtId="182" formatCode="yyyy"/>
      <alignment horizontal="center" vertical="bottom" textRotation="0" wrapText="1" indent="0" justifyLastLine="0" shrinkToFit="0" readingOrder="0"/>
    </dxf>
    <dxf>
      <border outline="0">
        <top style="thin">
          <color rgb="FF000000"/>
        </top>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color rgb="FF000000"/>
        <name val="Times New Roman"/>
        <scheme val="none"/>
      </font>
      <numFmt numFmtId="168" formatCode="* #,##0,;* \(#,##0,\);* &quot;—&quot;;_(@_)"/>
      <alignment horizontal="general" vertical="bottom" textRotation="0" wrapText="1" indent="0" justifyLastLine="0" shrinkToFit="0" readingOrder="0"/>
      <border diagonalUp="0" diagonalDown="0" outline="0">
        <left/>
        <right/>
        <top/>
        <bottom style="thin">
          <color rgb="FF000000"/>
        </bottom>
      </border>
    </dxf>
    <dxf>
      <font>
        <strike val="0"/>
        <outline val="0"/>
        <shadow val="0"/>
        <u val="none"/>
        <vertAlign val="baseline"/>
        <sz val="9"/>
        <name val="Times New Roman"/>
        <scheme val="none"/>
      </font>
    </dxf>
    <dxf>
      <font>
        <strike val="0"/>
        <outline val="0"/>
        <shadow val="0"/>
        <u val="none"/>
        <vertAlign val="baseline"/>
        <sz val="9"/>
        <color rgb="FF000000"/>
        <name val="Times New Roman"/>
        <scheme val="none"/>
      </font>
      <numFmt numFmtId="168" formatCode="* #,##0,;* \(#,##0,\);* &quot;—&quot;;_(@_)"/>
      <alignment horizontal="general" vertical="bottom" textRotation="0" wrapText="1" indent="0" justifyLastLine="0" shrinkToFit="0" readingOrder="0"/>
      <border diagonalUp="0" diagonalDown="0" outline="0">
        <left/>
        <right/>
        <top/>
        <bottom style="thin">
          <color rgb="FF000000"/>
        </bottom>
      </border>
    </dxf>
    <dxf>
      <font>
        <strike val="0"/>
        <outline val="0"/>
        <shadow val="0"/>
        <u val="none"/>
        <vertAlign val="baseline"/>
        <sz val="9"/>
        <name val="Times New Roman"/>
        <scheme val="none"/>
      </font>
    </dxf>
    <dxf>
      <font>
        <strike val="0"/>
        <outline val="0"/>
        <shadow val="0"/>
        <u val="none"/>
        <vertAlign val="baseline"/>
        <sz val="9"/>
        <name val="Times New Roman"/>
        <scheme val="none"/>
      </font>
    </dxf>
    <dxf>
      <font>
        <b val="0"/>
        <i val="0"/>
        <strike val="0"/>
        <condense val="0"/>
        <extend val="0"/>
        <outline val="0"/>
        <shadow val="0"/>
        <u val="none"/>
        <vertAlign val="baseline"/>
        <sz val="9"/>
        <color rgb="FF000000"/>
        <name val="Times New Roman"/>
        <scheme val="none"/>
      </font>
      <numFmt numFmtId="169" formatCode="#,##0.00_)%;\(#,##0.00\)%;&quot;—&quot;_)\%;_(@_)"/>
      <alignment horizontal="right" vertical="bottom" textRotation="0" wrapText="1" indent="0" justifyLastLine="0" shrinkToFit="0" readingOrder="0"/>
      <border diagonalUp="0" diagonalDown="0" outline="0">
        <left/>
        <right/>
        <top/>
        <bottom style="thin">
          <color rgb="FF000000"/>
        </bottom>
      </border>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69" formatCode="#,##0.00_)%;\(#,##0.00\)%;&quot;—&quot;_)\%;_(@_)"/>
      <alignment horizontal="right" vertical="bottom" textRotation="0" wrapText="1" indent="0" justifyLastLine="0" shrinkToFit="0" readingOrder="0"/>
      <border diagonalUp="0" diagonalDown="0" outline="0">
        <left/>
        <right/>
        <top/>
        <bottom style="thin">
          <color rgb="FF000000"/>
        </bottom>
      </border>
    </dxf>
    <dxf>
      <font>
        <strike val="0"/>
        <outline val="0"/>
        <shadow val="0"/>
        <u val="none"/>
        <sz val="9"/>
      </font>
    </dxf>
    <dxf>
      <font>
        <b val="0"/>
        <i val="0"/>
        <strike val="0"/>
        <condense val="0"/>
        <extend val="0"/>
        <outline val="0"/>
        <shadow val="0"/>
        <u val="none"/>
        <vertAlign val="baseline"/>
        <sz val="9"/>
        <color rgb="FF000000"/>
        <name val="Times New Roman"/>
        <scheme val="none"/>
      </font>
      <alignment horizontal="general" vertical="bottom" textRotation="0" wrapText="1" indent="0" justifyLastLine="0" shrinkToFit="0" readingOrder="0"/>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76" formatCode="* #,##0.00;* \(#,##0.00\);* &quot;—&quot;;_(@_)"/>
      <alignment horizontal="general" vertical="bottom" textRotation="0" wrapText="1" indent="0" justifyLastLine="0" shrinkToFit="0" readingOrder="0"/>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69" formatCode="#,##0.00_)%;\(#,##0.00\)%;&quot;—&quot;_)\%;_(@_)"/>
      <alignment horizontal="right" vertical="bottom" textRotation="0" wrapText="1" indent="0" justifyLastLine="0" shrinkToFit="0" readingOrder="0"/>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68" formatCode="* #,##0,;* \(#,##0,\);* &quot;—&quot;;_(@_)"/>
      <alignment horizontal="general" vertical="bottom" textRotation="0" wrapText="1" indent="0" justifyLastLine="0" shrinkToFit="0" readingOrder="0"/>
      <border diagonalUp="0" diagonalDown="0" outline="0">
        <left/>
        <right/>
        <top/>
        <bottom style="thin">
          <color rgb="FF000000"/>
        </bottom>
      </border>
    </dxf>
    <dxf>
      <font>
        <strike val="0"/>
        <outline val="0"/>
        <shadow val="0"/>
        <u val="none"/>
        <sz val="9"/>
      </font>
    </dxf>
    <dxf>
      <font>
        <b val="0"/>
        <i val="0"/>
        <strike val="0"/>
        <condense val="0"/>
        <extend val="0"/>
        <outline val="0"/>
        <shadow val="0"/>
        <u val="none"/>
        <vertAlign val="baseline"/>
        <sz val="9"/>
        <color rgb="FF000000"/>
        <name val="Times New Roman"/>
        <scheme val="none"/>
      </font>
      <alignment horizontal="left" vertical="bottom" textRotation="0" wrapText="1" indent="0" justifyLastLine="0" shrinkToFit="0" readingOrder="0"/>
    </dxf>
    <dxf>
      <font>
        <strike val="0"/>
        <outline val="0"/>
        <shadow val="0"/>
        <u val="none"/>
        <sz val="9"/>
      </font>
    </dxf>
    <dxf>
      <font>
        <strike val="0"/>
        <outline val="0"/>
        <shadow val="0"/>
        <u val="none"/>
        <sz val="9"/>
      </font>
    </dxf>
    <dxf>
      <font>
        <strike val="0"/>
        <outline val="0"/>
        <shadow val="0"/>
        <u val="none"/>
        <sz val="9"/>
      </font>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76" formatCode="* #,##0.00;* \(#,##0.00\);* &quot;—&quot;;_(@_)"/>
      <alignment horizontal="general" vertical="bottom" textRotation="0" wrapText="1" indent="0" justifyLastLine="0" shrinkToFit="0" readingOrder="0"/>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69" formatCode="#,##0.00_)%;\(#,##0.00\)%;&quot;—&quot;_)\%;_(@_)"/>
      <alignment horizontal="right" vertical="bottom" textRotation="0" wrapText="1" indent="0" justifyLastLine="0" shrinkToFit="0" readingOrder="0"/>
    </dxf>
    <dxf>
      <font>
        <strike val="0"/>
        <outline val="0"/>
        <shadow val="0"/>
        <u val="none"/>
        <sz val="9"/>
      </font>
    </dxf>
    <dxf>
      <font>
        <b val="0"/>
        <i val="0"/>
        <strike val="0"/>
        <condense val="0"/>
        <extend val="0"/>
        <outline val="0"/>
        <shadow val="0"/>
        <u val="none"/>
        <vertAlign val="baseline"/>
        <sz val="9"/>
        <color rgb="FF000000"/>
        <name val="Times New Roman"/>
        <scheme val="none"/>
      </font>
      <numFmt numFmtId="168" formatCode="* #,##0,;* \(#,##0,\);* &quot;—&quot;;_(@_)"/>
      <alignment horizontal="general" vertical="bottom" textRotation="0" wrapText="1" indent="0" justifyLastLine="0" shrinkToFit="0" readingOrder="0"/>
      <border diagonalUp="0" diagonalDown="0" outline="0">
        <left/>
        <right/>
        <top/>
        <bottom style="thin">
          <color rgb="FF000000"/>
        </bottom>
      </border>
    </dxf>
    <dxf>
      <font>
        <strike val="0"/>
        <outline val="0"/>
        <shadow val="0"/>
        <u val="none"/>
        <sz val="9"/>
      </font>
    </dxf>
    <dxf>
      <font>
        <b val="0"/>
        <i val="0"/>
        <strike val="0"/>
        <condense val="0"/>
        <extend val="0"/>
        <outline val="0"/>
        <shadow val="0"/>
        <u val="none"/>
        <vertAlign val="baseline"/>
        <sz val="9"/>
        <color rgb="FF000000"/>
        <name val="Times New Roman"/>
        <scheme val="none"/>
      </font>
      <alignment horizontal="left" vertical="bottom" textRotation="0" wrapText="1" indent="0" justifyLastLine="0" shrinkToFit="0" readingOrder="0"/>
    </dxf>
    <dxf>
      <font>
        <strike val="0"/>
        <outline val="0"/>
        <shadow val="0"/>
        <u val="none"/>
        <sz val="9"/>
      </font>
    </dxf>
    <dxf>
      <font>
        <strike val="0"/>
        <outline val="0"/>
        <shadow val="0"/>
        <u val="none"/>
        <sz val="9"/>
      </font>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7" defaultTableStyle="TableStyleMedium2" defaultPivotStyle="PivotStyleLight16">
    <tableStyle name="tableStyle1" pivot="0" count="2">
      <tableStyleElement type="firstRowStripe" dxfId="64"/>
      <tableStyleElement type="secondRowStripe" dxfId="63"/>
    </tableStyle>
    <tableStyle name="tableStyle2" pivot="0" count="2">
      <tableStyleElement type="firstRowStripe" dxfId="62"/>
      <tableStyleElement type="secondRowStripe" dxfId="61"/>
    </tableStyle>
    <tableStyle name="tableStyle3" pivot="0" count="2">
      <tableStyleElement type="firstRowStripe" dxfId="60"/>
      <tableStyleElement type="secondRowStripe" dxfId="59"/>
    </tableStyle>
    <tableStyle name="tableStyle4" pivot="0" count="2">
      <tableStyleElement type="firstRowStripe" dxfId="58"/>
      <tableStyleElement type="secondRowStripe" dxfId="57"/>
    </tableStyle>
    <tableStyle name="tableStyle5" pivot="0" count="2">
      <tableStyleElement type="firstRowStripe" dxfId="56"/>
      <tableStyleElement type="secondRowStripe" dxfId="55"/>
    </tableStyle>
    <tableStyle name="tableStyle6" pivot="0" count="2">
      <tableStyleElement type="firstRowStripe" dxfId="54"/>
      <tableStyleElement type="secondRowStripe" dxfId="53"/>
    </tableStyle>
    <tableStyle name="tableStyle7" pivot="0" count="2">
      <tableStyleElement type="firstRowStripe" dxfId="52"/>
      <tableStyleElement type="secondRowStripe" dxfId="5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4:I11" headerRowCount="0" totalsRowShown="0" headerRowDxfId="50" dataDxfId="49">
  <tableColumns count="9">
    <tableColumn id="1" name="Column1" dataDxfId="48"/>
    <tableColumn id="2" name="Column2" dataDxfId="47"/>
    <tableColumn id="3" name="Column3" dataDxfId="46"/>
    <tableColumn id="4" name="Column4" dataDxfId="45"/>
    <tableColumn id="5" name="Column5" dataDxfId="44"/>
    <tableColumn id="6" name="Column6" dataDxfId="43"/>
    <tableColumn id="7" name="Column7" dataDxfId="42"/>
    <tableColumn id="8" name="Column8" dataDxfId="41"/>
    <tableColumn id="9" name="Column9" dataDxfId="40"/>
  </tableColumns>
  <tableStyleInfo name="tableStyle1" showFirstColumn="0" showLastColumn="0" showRowStripes="1" showColumnStripes="0"/>
</table>
</file>

<file path=xl/tables/table2.xml><?xml version="1.0" encoding="utf-8"?>
<table xmlns="http://schemas.openxmlformats.org/spreadsheetml/2006/main" id="2" name="Table2" displayName="Table2" ref="A14:I21" headerRowCount="0" totalsRowShown="0" headerRowDxfId="39" dataDxfId="38">
  <tableColumns count="9">
    <tableColumn id="1" name="Column1" dataDxfId="37"/>
    <tableColumn id="2" name="Column2" dataDxfId="36"/>
    <tableColumn id="3" name="Column3" dataDxfId="35"/>
    <tableColumn id="4" name="Column4" dataDxfId="34"/>
    <tableColumn id="5" name="Column5" dataDxfId="33"/>
    <tableColumn id="6" name="Column6" dataDxfId="32"/>
    <tableColumn id="7" name="Column7" dataDxfId="31"/>
    <tableColumn id="8" name="Column8" dataDxfId="30"/>
    <tableColumn id="9" name="Column9" dataDxfId="29"/>
  </tableColumns>
  <tableStyleInfo name="tableStyle2" showFirstColumn="0" showLastColumn="0" showRowStripes="1" showColumnStripes="0"/>
</table>
</file>

<file path=xl/tables/table3.xml><?xml version="1.0" encoding="utf-8"?>
<table xmlns="http://schemas.openxmlformats.org/spreadsheetml/2006/main" id="3" name="Table3" displayName="Table3" ref="A23:E35" headerRowCount="0" totalsRowShown="0" headerRowDxfId="28" dataDxfId="27">
  <tableColumns count="5">
    <tableColumn id="1" name="Column1" dataDxfId="26"/>
    <tableColumn id="2" name="Column2" dataDxfId="25"/>
    <tableColumn id="3" name="Column3" dataDxfId="24"/>
    <tableColumn id="4" name="Column4" dataDxfId="23"/>
    <tableColumn id="5" name="Column5" dataDxfId="22"/>
  </tableColumns>
  <tableStyleInfo name="tableStyle3" showFirstColumn="0" showLastColumn="0" showRowStripes="1" showColumnStripes="0"/>
</table>
</file>

<file path=xl/tables/table4.xml><?xml version="1.0" encoding="utf-8"?>
<table xmlns="http://schemas.openxmlformats.org/spreadsheetml/2006/main" id="4" name="Table4" displayName="Table4" ref="A37:E46" headerRowCount="0" totalsRowShown="0" headerRowDxfId="21" dataDxfId="20">
  <tableColumns count="5">
    <tableColumn id="1" name="Column1" dataDxfId="19"/>
    <tableColumn id="2" name="Column2" dataDxfId="18"/>
    <tableColumn id="3" name="Column3" dataDxfId="17"/>
    <tableColumn id="4" name="Column4" dataDxfId="16"/>
    <tableColumn id="5" name="Column5" dataDxfId="15"/>
  </tableColumns>
  <tableStyleInfo name="tableStyle4" showFirstColumn="0" showLastColumn="0" showRowStripes="1" showColumnStripes="0"/>
</table>
</file>

<file path=xl/tables/table5.xml><?xml version="1.0" encoding="utf-8"?>
<table xmlns="http://schemas.openxmlformats.org/spreadsheetml/2006/main" id="5" name="Table5" displayName="Table5" ref="B4:D37" headerRowCount="0" totalsRowShown="0" headerRowDxfId="14" dataDxfId="13">
  <tableColumns count="3">
    <tableColumn id="1" name="Column1" dataDxfId="12"/>
    <tableColumn id="2" name="Column2" dataDxfId="11"/>
    <tableColumn id="3" name="Column3" dataDxfId="10"/>
  </tableColumns>
  <tableStyleInfo name="tableStyle5" showFirstColumn="0" showLastColumn="0" showRowStripes="1" showColumnStripes="0"/>
</table>
</file>

<file path=xl/tables/table6.xml><?xml version="1.0" encoding="utf-8"?>
<table xmlns="http://schemas.openxmlformats.org/spreadsheetml/2006/main" id="6" name="Table6" displayName="Table6" ref="C6:D6" headerRowCount="0" totalsRowShown="0" headerRowDxfId="9" dataDxfId="8" tableBorderDxfId="7">
  <tableColumns count="2">
    <tableColumn id="1" name="Column1" dataDxfId="6"/>
    <tableColumn id="2" name="Column2" dataDxfId="5"/>
  </tableColumns>
  <tableStyleInfo name="tableStyle6" showFirstColumn="0" showLastColumn="0" showRowStripes="1" showColumnStripes="0"/>
</table>
</file>

<file path=xl/tables/table7.xml><?xml version="1.0" encoding="utf-8"?>
<table xmlns="http://schemas.openxmlformats.org/spreadsheetml/2006/main" id="7" name="Table7" displayName="Table7" ref="C9:D51" headerRowCount="0" totalsRowShown="0" headerRowDxfId="4" dataDxfId="3" tableBorderDxfId="2">
  <tableColumns count="2">
    <tableColumn id="1" name="Column1" dataDxfId="1"/>
    <tableColumn id="2" name="Column2" dataDxfId="0"/>
  </tableColumns>
  <tableStyleInfo name="tableStyle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showGridLines="0" showRuler="0" workbookViewId="0">
      <selection sqref="A1:L20"/>
    </sheetView>
  </sheetViews>
  <sheetFormatPr defaultColWidth="13.7109375" defaultRowHeight="12" x14ac:dyDescent="0.2"/>
  <cols>
    <col min="1" max="1" width="54.7109375" style="109" customWidth="1"/>
    <col min="2" max="2" width="11.85546875" style="109" customWidth="1"/>
    <col min="3" max="3" width="0" style="109" hidden="1" customWidth="1"/>
    <col min="4" max="4" width="11.85546875" style="109" customWidth="1"/>
    <col min="5" max="5" width="0" style="109" hidden="1" customWidth="1"/>
    <col min="6" max="6" width="11.85546875" style="109" customWidth="1"/>
    <col min="7" max="7" width="0.42578125" style="109" customWidth="1"/>
    <col min="8" max="8" width="11.85546875" style="109" customWidth="1"/>
    <col min="9" max="9" width="0" style="109" hidden="1" customWidth="1"/>
    <col min="10" max="10" width="11.85546875" style="109" customWidth="1"/>
    <col min="11" max="11" width="0" style="109" hidden="1" customWidth="1"/>
    <col min="12" max="12" width="11.85546875" style="109" customWidth="1"/>
    <col min="13" max="16384" width="13.7109375" style="109"/>
  </cols>
  <sheetData>
    <row r="1" spans="1:12" ht="15.75" customHeight="1" x14ac:dyDescent="0.2">
      <c r="A1" s="187" t="s">
        <v>0</v>
      </c>
      <c r="B1" s="188"/>
      <c r="C1" s="188"/>
      <c r="D1" s="188"/>
      <c r="E1" s="188"/>
      <c r="F1" s="188"/>
      <c r="G1" s="188"/>
      <c r="H1" s="188"/>
      <c r="I1" s="188"/>
      <c r="J1" s="188"/>
      <c r="K1" s="188"/>
      <c r="L1" s="188"/>
    </row>
    <row r="2" spans="1:12" ht="14.1" customHeight="1" x14ac:dyDescent="0.2">
      <c r="A2" s="186" t="s">
        <v>1</v>
      </c>
      <c r="B2" s="186"/>
      <c r="C2" s="186"/>
      <c r="D2" s="186"/>
      <c r="E2" s="186"/>
      <c r="F2" s="186"/>
      <c r="G2" s="186"/>
      <c r="H2" s="186"/>
      <c r="I2" s="186"/>
      <c r="J2" s="186"/>
      <c r="K2" s="186"/>
      <c r="L2" s="186"/>
    </row>
    <row r="3" spans="1:12" ht="25.9" customHeight="1" x14ac:dyDescent="0.2">
      <c r="A3" s="1"/>
      <c r="B3" s="185" t="s">
        <v>2</v>
      </c>
      <c r="C3" s="185"/>
      <c r="D3" s="185"/>
      <c r="E3" s="185"/>
      <c r="F3" s="185"/>
      <c r="G3" s="81"/>
      <c r="H3" s="185" t="s">
        <v>3</v>
      </c>
      <c r="I3" s="185"/>
      <c r="J3" s="185"/>
      <c r="K3" s="185"/>
      <c r="L3" s="185"/>
    </row>
    <row r="4" spans="1:12" ht="63.4" customHeight="1" x14ac:dyDescent="0.2">
      <c r="A4" s="43" t="s">
        <v>4</v>
      </c>
      <c r="B4" s="160" t="s">
        <v>5</v>
      </c>
      <c r="C4" s="14"/>
      <c r="D4" s="160" t="s">
        <v>6</v>
      </c>
      <c r="E4" s="14"/>
      <c r="F4" s="160" t="s">
        <v>7</v>
      </c>
      <c r="G4" s="15"/>
      <c r="H4" s="160" t="s">
        <v>5</v>
      </c>
      <c r="I4" s="14"/>
      <c r="J4" s="160" t="s">
        <v>6</v>
      </c>
      <c r="K4" s="14"/>
      <c r="L4" s="160" t="s">
        <v>7</v>
      </c>
    </row>
    <row r="5" spans="1:12" ht="15.75" customHeight="1" x14ac:dyDescent="0.2">
      <c r="A5" s="1" t="s">
        <v>8</v>
      </c>
      <c r="B5" s="4">
        <v>-287808000</v>
      </c>
      <c r="C5" s="16"/>
      <c r="D5" s="2">
        <v>-3.3528573401525401</v>
      </c>
      <c r="E5" s="16"/>
      <c r="F5" s="3">
        <v>-0.67916427124165601</v>
      </c>
      <c r="G5" s="16"/>
      <c r="H5" s="4">
        <v>-90379000</v>
      </c>
      <c r="I5" s="16"/>
      <c r="J5" s="2">
        <v>-1.05344021619011</v>
      </c>
      <c r="K5" s="16"/>
      <c r="L5" s="3">
        <v>-0.19120917484705</v>
      </c>
    </row>
    <row r="6" spans="1:12" ht="15.75" customHeight="1" x14ac:dyDescent="0.2">
      <c r="A6" s="5" t="s">
        <v>9</v>
      </c>
      <c r="B6" s="6">
        <v>263865000</v>
      </c>
      <c r="C6" s="17"/>
      <c r="D6" s="7">
        <v>3.0431953288930802</v>
      </c>
      <c r="E6" s="17"/>
      <c r="F6" s="8">
        <v>0.62266399971918596</v>
      </c>
      <c r="G6" s="17"/>
      <c r="H6" s="6">
        <v>-86168000</v>
      </c>
      <c r="I6" s="17"/>
      <c r="J6" s="7">
        <v>-1.00451459938198</v>
      </c>
      <c r="K6" s="17"/>
      <c r="L6" s="8">
        <v>-0.18230022658162401</v>
      </c>
    </row>
    <row r="7" spans="1:12" ht="15.75" customHeight="1" x14ac:dyDescent="0.2">
      <c r="A7" s="25" t="s">
        <v>166</v>
      </c>
      <c r="B7" s="11">
        <v>55173000</v>
      </c>
      <c r="C7" s="16"/>
      <c r="D7" s="9">
        <v>0.64</v>
      </c>
      <c r="E7" s="16"/>
      <c r="F7" s="10">
        <v>0.130196277856126</v>
      </c>
      <c r="G7" s="16"/>
      <c r="H7" s="11">
        <v>75250000</v>
      </c>
      <c r="I7" s="16"/>
      <c r="J7" s="9">
        <v>0.87</v>
      </c>
      <c r="K7" s="16"/>
      <c r="L7" s="10">
        <v>0.159201699589955</v>
      </c>
    </row>
    <row r="8" spans="1:12" ht="15.75" customHeight="1" x14ac:dyDescent="0.2">
      <c r="A8" s="5"/>
      <c r="B8" s="17"/>
      <c r="C8" s="5"/>
      <c r="D8" s="5"/>
      <c r="E8" s="5"/>
      <c r="F8" s="5"/>
      <c r="G8" s="5"/>
      <c r="H8" s="5"/>
      <c r="I8" s="5"/>
      <c r="J8" s="5"/>
      <c r="K8" s="5"/>
      <c r="L8" s="5"/>
    </row>
    <row r="9" spans="1:12" ht="15.75" customHeight="1" x14ac:dyDescent="0.2">
      <c r="A9" s="12" t="s">
        <v>10</v>
      </c>
      <c r="B9" s="18"/>
      <c r="C9" s="1"/>
      <c r="D9" s="1"/>
      <c r="E9" s="1"/>
      <c r="F9" s="1"/>
      <c r="G9" s="1"/>
      <c r="H9" s="1"/>
      <c r="I9" s="1"/>
      <c r="J9" s="1"/>
      <c r="K9" s="1"/>
      <c r="L9" s="1"/>
    </row>
    <row r="10" spans="1:12" ht="16.7" customHeight="1" x14ac:dyDescent="0.2">
      <c r="A10" s="5" t="s">
        <v>11</v>
      </c>
      <c r="B10" s="7">
        <v>0.68</v>
      </c>
      <c r="C10" s="5"/>
      <c r="D10" s="5"/>
      <c r="E10" s="5"/>
      <c r="F10" s="5"/>
      <c r="G10" s="5"/>
      <c r="H10" s="7">
        <v>0.68</v>
      </c>
      <c r="I10" s="5"/>
      <c r="J10" s="5"/>
      <c r="K10" s="5"/>
      <c r="L10" s="5"/>
    </row>
    <row r="11" spans="1:12" ht="16.7" customHeight="1" x14ac:dyDescent="0.2">
      <c r="A11" s="25" t="s">
        <v>167</v>
      </c>
      <c r="B11" s="10">
        <v>0.20481927710843401</v>
      </c>
      <c r="C11" s="1"/>
      <c r="D11" s="1"/>
      <c r="E11" s="1"/>
      <c r="F11" s="1"/>
      <c r="G11" s="1"/>
      <c r="H11" s="10">
        <v>0.13654618473895599</v>
      </c>
      <c r="I11" s="1"/>
      <c r="J11" s="1"/>
      <c r="K11" s="1"/>
      <c r="L11" s="1"/>
    </row>
    <row r="12" spans="1:12" ht="16.7" customHeight="1" x14ac:dyDescent="0.2">
      <c r="A12" s="19" t="s">
        <v>12</v>
      </c>
      <c r="B12" s="7">
        <v>16.420000000000002</v>
      </c>
      <c r="C12" s="5"/>
      <c r="D12" s="5"/>
      <c r="E12" s="5"/>
      <c r="F12" s="5"/>
      <c r="G12" s="5"/>
      <c r="H12" s="7">
        <v>20.41</v>
      </c>
      <c r="I12" s="5"/>
      <c r="J12" s="5"/>
      <c r="K12" s="5"/>
      <c r="L12" s="5"/>
    </row>
    <row r="13" spans="1:12" ht="16.7" customHeight="1" x14ac:dyDescent="0.2">
      <c r="A13" s="25" t="s">
        <v>168</v>
      </c>
      <c r="B13" s="10">
        <v>-0.16217540421362101</v>
      </c>
      <c r="C13" s="1"/>
      <c r="D13" s="1"/>
      <c r="E13" s="1"/>
      <c r="F13" s="1"/>
      <c r="G13" s="1"/>
      <c r="H13" s="10">
        <v>-4.6564195298372503E-2</v>
      </c>
      <c r="I13" s="1"/>
      <c r="J13" s="1"/>
      <c r="K13" s="1"/>
      <c r="L13" s="1"/>
    </row>
    <row r="14" spans="1:12" ht="27.6" customHeight="1" x14ac:dyDescent="0.2">
      <c r="A14" s="19" t="s">
        <v>218</v>
      </c>
      <c r="B14" s="6">
        <v>13404000</v>
      </c>
      <c r="C14" s="5"/>
      <c r="D14" s="5"/>
      <c r="E14" s="5"/>
      <c r="F14" s="5"/>
      <c r="G14" s="5"/>
      <c r="H14" s="6">
        <v>14282000</v>
      </c>
      <c r="I14" s="5"/>
      <c r="J14" s="5"/>
      <c r="K14" s="5"/>
      <c r="L14" s="5"/>
    </row>
    <row r="15" spans="1:12" ht="27.6" customHeight="1" x14ac:dyDescent="0.2">
      <c r="A15" s="25" t="s">
        <v>219</v>
      </c>
      <c r="B15" s="13">
        <v>2.21432754503532E-2</v>
      </c>
      <c r="C15" s="1"/>
      <c r="D15" s="1"/>
      <c r="E15" s="1"/>
      <c r="F15" s="1"/>
      <c r="G15" s="1"/>
      <c r="H15" s="10">
        <v>2.1830134741699501E-2</v>
      </c>
      <c r="I15" s="1"/>
      <c r="J15" s="1"/>
      <c r="K15" s="1"/>
      <c r="L15" s="1"/>
    </row>
    <row r="16" spans="1:12" ht="3" customHeight="1" x14ac:dyDescent="0.2"/>
    <row r="17" spans="1:12" ht="23.25" customHeight="1" x14ac:dyDescent="0.2">
      <c r="A17" s="189" t="s">
        <v>217</v>
      </c>
      <c r="B17" s="190"/>
      <c r="C17" s="190"/>
      <c r="D17" s="190"/>
      <c r="E17" s="190"/>
      <c r="F17" s="190"/>
      <c r="G17" s="190"/>
      <c r="H17" s="190"/>
      <c r="I17" s="190"/>
      <c r="J17" s="190"/>
      <c r="K17" s="190"/>
      <c r="L17" s="190"/>
    </row>
    <row r="18" spans="1:12" ht="14.1" customHeight="1" x14ac:dyDescent="0.2">
      <c r="A18" s="189" t="s">
        <v>169</v>
      </c>
      <c r="B18" s="190"/>
      <c r="C18" s="190"/>
      <c r="D18" s="190"/>
      <c r="E18" s="190"/>
      <c r="F18" s="190"/>
      <c r="G18" s="190"/>
      <c r="H18" s="190"/>
      <c r="I18" s="190"/>
      <c r="J18" s="190"/>
      <c r="K18" s="190"/>
      <c r="L18" s="190"/>
    </row>
    <row r="19" spans="1:12" ht="23.25" customHeight="1" x14ac:dyDescent="0.2">
      <c r="A19" s="189" t="s">
        <v>170</v>
      </c>
      <c r="B19" s="190"/>
      <c r="C19" s="190"/>
      <c r="D19" s="190"/>
      <c r="E19" s="190"/>
      <c r="F19" s="190"/>
      <c r="G19" s="190"/>
      <c r="H19" s="190"/>
      <c r="I19" s="190"/>
      <c r="J19" s="190"/>
      <c r="K19" s="190"/>
      <c r="L19" s="190"/>
    </row>
    <row r="20" spans="1:12" ht="23.25" customHeight="1" x14ac:dyDescent="0.2">
      <c r="A20" s="189" t="s">
        <v>13</v>
      </c>
      <c r="B20" s="190"/>
      <c r="C20" s="190"/>
      <c r="D20" s="190"/>
      <c r="E20" s="190"/>
      <c r="F20" s="190"/>
      <c r="G20" s="190"/>
      <c r="H20" s="190"/>
      <c r="I20" s="190"/>
      <c r="J20" s="190"/>
      <c r="K20" s="190"/>
      <c r="L20" s="190"/>
    </row>
    <row r="21" spans="1:12" ht="23.25" customHeight="1" x14ac:dyDescent="0.2">
      <c r="A21" s="184"/>
      <c r="B21" s="184"/>
      <c r="C21" s="184"/>
      <c r="D21" s="184"/>
      <c r="E21" s="184"/>
      <c r="F21" s="184"/>
      <c r="G21" s="184"/>
      <c r="H21" s="184"/>
      <c r="I21" s="184"/>
      <c r="J21" s="184"/>
      <c r="K21" s="184"/>
      <c r="L21" s="184"/>
    </row>
    <row r="22" spans="1:12" ht="16.7" customHeight="1" x14ac:dyDescent="0.2"/>
    <row r="23" spans="1:12" ht="16.7" customHeight="1" x14ac:dyDescent="0.2"/>
    <row r="24" spans="1:12" ht="16.7" customHeight="1" x14ac:dyDescent="0.2"/>
    <row r="25" spans="1:12" ht="16.7" customHeight="1" x14ac:dyDescent="0.2"/>
    <row r="26" spans="1:12" ht="16.7" customHeight="1" x14ac:dyDescent="0.2"/>
    <row r="27" spans="1:12" ht="16.7" customHeight="1" x14ac:dyDescent="0.2"/>
    <row r="28" spans="1:12" ht="16.7" customHeight="1" x14ac:dyDescent="0.2"/>
    <row r="29" spans="1:12" ht="16.7" customHeight="1" x14ac:dyDescent="0.2"/>
    <row r="30" spans="1:12" ht="16.7" customHeight="1" x14ac:dyDescent="0.2"/>
    <row r="31" spans="1:12" ht="16.7" customHeight="1" x14ac:dyDescent="0.2"/>
    <row r="32" spans="1:1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9">
    <mergeCell ref="A21:L21"/>
    <mergeCell ref="B3:F3"/>
    <mergeCell ref="A2:L2"/>
    <mergeCell ref="A1:L1"/>
    <mergeCell ref="H3:L3"/>
    <mergeCell ref="A18:L18"/>
    <mergeCell ref="A17:L17"/>
    <mergeCell ref="A20:L20"/>
    <mergeCell ref="A19:L19"/>
  </mergeCells>
  <pageMargins left="0.75" right="0.75" top="1" bottom="1" header="0.5" footer="0.5"/>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showRuler="0" workbookViewId="0">
      <selection sqref="A1:I65"/>
    </sheetView>
  </sheetViews>
  <sheetFormatPr defaultColWidth="13.7109375" defaultRowHeight="12" x14ac:dyDescent="0.2"/>
  <cols>
    <col min="1" max="1" width="64.7109375" style="109" customWidth="1"/>
    <col min="2" max="2" width="0.42578125" style="109" customWidth="1"/>
    <col min="3" max="3" width="13.7109375" style="109" customWidth="1"/>
    <col min="4" max="4" width="0.42578125" style="145" customWidth="1"/>
    <col min="5" max="5" width="13.7109375" style="109" customWidth="1"/>
    <col min="6" max="6" width="0.5703125" style="145" customWidth="1"/>
    <col min="7" max="7" width="13.85546875" style="109" customWidth="1"/>
    <col min="8" max="8" width="0.42578125" style="145" customWidth="1"/>
    <col min="9" max="9" width="14.5703125" style="109" bestFit="1" customWidth="1"/>
    <col min="10" max="26" width="20.140625" style="109" customWidth="1"/>
    <col min="27" max="16384" width="13.7109375" style="109"/>
  </cols>
  <sheetData>
    <row r="1" spans="1:9" ht="15.75" customHeight="1" x14ac:dyDescent="0.2">
      <c r="A1" s="187" t="s">
        <v>14</v>
      </c>
      <c r="B1" s="187"/>
      <c r="C1" s="187"/>
      <c r="D1" s="187"/>
      <c r="E1" s="187"/>
      <c r="F1" s="187"/>
      <c r="G1" s="187"/>
      <c r="H1" s="187"/>
      <c r="I1" s="187"/>
    </row>
    <row r="2" spans="1:9" ht="14.1" customHeight="1" x14ac:dyDescent="0.2">
      <c r="A2" s="186" t="s">
        <v>15</v>
      </c>
      <c r="B2" s="186"/>
      <c r="C2" s="186"/>
      <c r="D2" s="186"/>
      <c r="E2" s="186"/>
      <c r="F2" s="186"/>
      <c r="G2" s="186"/>
      <c r="H2" s="186"/>
      <c r="I2" s="186"/>
    </row>
    <row r="3" spans="1:9" ht="15.75" customHeight="1" x14ac:dyDescent="0.2">
      <c r="A3" s="188"/>
      <c r="B3" s="188"/>
      <c r="C3" s="188"/>
      <c r="D3" s="188"/>
      <c r="E3" s="188"/>
      <c r="F3" s="188"/>
      <c r="G3" s="188"/>
      <c r="H3" s="188"/>
      <c r="I3" s="188"/>
    </row>
    <row r="4" spans="1:9" ht="16.7" customHeight="1" x14ac:dyDescent="0.2">
      <c r="A4" s="82" t="s">
        <v>16</v>
      </c>
      <c r="B4" s="5"/>
      <c r="C4" s="198" t="s">
        <v>17</v>
      </c>
      <c r="D4" s="198"/>
      <c r="E4" s="198"/>
      <c r="F4" s="161"/>
      <c r="G4" s="198" t="s">
        <v>18</v>
      </c>
      <c r="H4" s="198"/>
      <c r="I4" s="198"/>
    </row>
    <row r="5" spans="1:9" s="177" customFormat="1" ht="13.5" customHeight="1" x14ac:dyDescent="0.2">
      <c r="A5" s="85"/>
      <c r="B5" s="175"/>
      <c r="C5" s="193" t="s">
        <v>19</v>
      </c>
      <c r="D5" s="193"/>
      <c r="E5" s="193"/>
      <c r="F5" s="176"/>
      <c r="G5" s="193" t="s">
        <v>19</v>
      </c>
      <c r="H5" s="193"/>
      <c r="I5" s="193"/>
    </row>
    <row r="6" spans="1:9" ht="16.7" customHeight="1" x14ac:dyDescent="0.2">
      <c r="A6" s="19" t="s">
        <v>20</v>
      </c>
      <c r="B6" s="5"/>
      <c r="C6" s="5"/>
      <c r="D6" s="95"/>
      <c r="E6" s="5"/>
      <c r="F6" s="95"/>
      <c r="G6" s="5"/>
      <c r="H6" s="95"/>
      <c r="I6" s="5"/>
    </row>
    <row r="7" spans="1:9" ht="15.75" customHeight="1" x14ac:dyDescent="0.2">
      <c r="A7" s="96" t="s">
        <v>21</v>
      </c>
      <c r="B7" s="1"/>
      <c r="C7" s="183">
        <v>9237881000</v>
      </c>
      <c r="D7" s="97"/>
      <c r="E7" s="10">
        <v>0.73799999999999999</v>
      </c>
      <c r="F7" s="98"/>
      <c r="G7" s="11">
        <v>8694737000</v>
      </c>
      <c r="H7" s="98"/>
      <c r="I7" s="10">
        <v>0.72199999999999998</v>
      </c>
    </row>
    <row r="8" spans="1:9" ht="15.75" customHeight="1" x14ac:dyDescent="0.2">
      <c r="A8" s="77" t="s">
        <v>171</v>
      </c>
      <c r="B8" s="5"/>
      <c r="C8" s="20">
        <v>127612000</v>
      </c>
      <c r="D8" s="99"/>
      <c r="E8" s="21">
        <v>0.01</v>
      </c>
      <c r="F8" s="99"/>
      <c r="G8" s="20">
        <v>31278000</v>
      </c>
      <c r="H8" s="99"/>
      <c r="I8" s="21">
        <v>3.0000000000000001E-3</v>
      </c>
    </row>
    <row r="9" spans="1:9" ht="15.75" customHeight="1" x14ac:dyDescent="0.2">
      <c r="A9" s="22" t="s">
        <v>22</v>
      </c>
      <c r="B9" s="1"/>
      <c r="C9" s="23">
        <f>SUM(C7:C8)</f>
        <v>9365493000</v>
      </c>
      <c r="D9" s="98"/>
      <c r="E9" s="3">
        <f>SUM(E7:E8)</f>
        <v>0.748</v>
      </c>
      <c r="F9" s="98"/>
      <c r="G9" s="23">
        <f>SUM(G7:G8)</f>
        <v>8726015000</v>
      </c>
      <c r="H9" s="98"/>
      <c r="I9" s="3">
        <f>SUM(I7:I8)</f>
        <v>0.72499999999999998</v>
      </c>
    </row>
    <row r="10" spans="1:9" ht="15.75" customHeight="1" x14ac:dyDescent="0.2">
      <c r="A10" s="19" t="s">
        <v>172</v>
      </c>
      <c r="B10" s="5"/>
      <c r="C10" s="24">
        <v>3021790000</v>
      </c>
      <c r="D10" s="99"/>
      <c r="E10" s="8">
        <v>0.24199999999999999</v>
      </c>
      <c r="F10" s="99"/>
      <c r="G10" s="24">
        <v>3226191000</v>
      </c>
      <c r="H10" s="99"/>
      <c r="I10" s="8">
        <v>0.26800000000000002</v>
      </c>
    </row>
    <row r="11" spans="1:9" ht="15.75" customHeight="1" x14ac:dyDescent="0.2">
      <c r="A11" s="25" t="s">
        <v>23</v>
      </c>
      <c r="B11" s="1"/>
      <c r="C11" s="26">
        <v>124860000</v>
      </c>
      <c r="D11" s="98"/>
      <c r="E11" s="10">
        <v>0.01</v>
      </c>
      <c r="F11" s="98"/>
      <c r="G11" s="26">
        <v>87490000</v>
      </c>
      <c r="H11" s="98"/>
      <c r="I11" s="10">
        <v>7.0000000000000001E-3</v>
      </c>
    </row>
    <row r="12" spans="1:9" ht="16.7" customHeight="1" x14ac:dyDescent="0.2">
      <c r="A12" s="77" t="s">
        <v>24</v>
      </c>
      <c r="B12" s="5"/>
      <c r="C12" s="27">
        <f>SUM(C9:C11)</f>
        <v>12512143000</v>
      </c>
      <c r="D12" s="99"/>
      <c r="E12" s="5"/>
      <c r="F12" s="95"/>
      <c r="G12" s="27">
        <f>SUM(G9:G11)</f>
        <v>12039696000</v>
      </c>
      <c r="H12" s="95"/>
      <c r="I12" s="5"/>
    </row>
    <row r="13" spans="1:9" ht="16.7" customHeight="1" x14ac:dyDescent="0.2">
      <c r="A13" s="96" t="s">
        <v>173</v>
      </c>
      <c r="B13" s="1"/>
      <c r="C13" s="26">
        <v>4047890000</v>
      </c>
      <c r="D13" s="98"/>
      <c r="E13" s="1"/>
      <c r="F13" s="97"/>
      <c r="G13" s="26">
        <v>6397266000</v>
      </c>
      <c r="H13" s="97"/>
      <c r="I13" s="1"/>
    </row>
    <row r="14" spans="1:9" ht="16.7" customHeight="1" x14ac:dyDescent="0.2">
      <c r="A14" s="28" t="s">
        <v>25</v>
      </c>
      <c r="B14" s="5"/>
      <c r="C14" s="29">
        <f>SUM(C12:C13)</f>
        <v>16560033000</v>
      </c>
      <c r="D14" s="99"/>
      <c r="E14" s="5"/>
      <c r="F14" s="95"/>
      <c r="G14" s="29">
        <f>SUM(G12:G13)</f>
        <v>18436962000</v>
      </c>
      <c r="H14" s="95"/>
      <c r="I14" s="5"/>
    </row>
    <row r="15" spans="1:9" ht="16.7" customHeight="1" x14ac:dyDescent="0.2">
      <c r="A15" s="162"/>
      <c r="B15" s="1"/>
      <c r="C15" s="44"/>
      <c r="D15" s="98"/>
      <c r="E15" s="1"/>
      <c r="F15" s="97"/>
      <c r="G15" s="44"/>
      <c r="H15" s="97"/>
      <c r="I15" s="1"/>
    </row>
    <row r="16" spans="1:9" ht="25.9" customHeight="1" x14ac:dyDescent="0.2">
      <c r="A16" s="82" t="s">
        <v>165</v>
      </c>
      <c r="B16" s="5"/>
      <c r="C16" s="198" t="s">
        <v>2</v>
      </c>
      <c r="D16" s="198"/>
      <c r="E16" s="198"/>
      <c r="F16" s="103"/>
      <c r="G16" s="198" t="s">
        <v>3</v>
      </c>
      <c r="H16" s="198"/>
      <c r="I16" s="198"/>
    </row>
    <row r="17" spans="1:12" s="177" customFormat="1" ht="14.1" customHeight="1" x14ac:dyDescent="0.2">
      <c r="A17" s="178"/>
      <c r="B17" s="175"/>
      <c r="C17" s="193" t="s">
        <v>19</v>
      </c>
      <c r="D17" s="200"/>
      <c r="E17" s="194"/>
      <c r="F17" s="176"/>
      <c r="G17" s="193" t="s">
        <v>19</v>
      </c>
      <c r="H17" s="194"/>
      <c r="I17" s="194"/>
    </row>
    <row r="18" spans="1:12" ht="15.75" customHeight="1" x14ac:dyDescent="0.2">
      <c r="A18" s="19" t="s">
        <v>174</v>
      </c>
      <c r="B18" s="5"/>
      <c r="C18" s="5"/>
      <c r="D18" s="95"/>
      <c r="E18" s="30">
        <v>4.6100000000000002E-2</v>
      </c>
      <c r="F18" s="99"/>
      <c r="G18" s="17"/>
      <c r="H18" s="99"/>
      <c r="I18" s="30">
        <v>4.3900000000000002E-2</v>
      </c>
    </row>
    <row r="19" spans="1:12" ht="15.75" customHeight="1" x14ac:dyDescent="0.2">
      <c r="A19" s="25" t="s">
        <v>175</v>
      </c>
      <c r="B19" s="1"/>
      <c r="C19" s="16"/>
      <c r="D19" s="98"/>
      <c r="E19" s="31">
        <v>2.8400000000000002E-2</v>
      </c>
      <c r="F19" s="98"/>
      <c r="G19" s="16"/>
      <c r="H19" s="98"/>
      <c r="I19" s="31">
        <v>1.6899999999999998E-2</v>
      </c>
    </row>
    <row r="20" spans="1:12" ht="15.75" customHeight="1" x14ac:dyDescent="0.2">
      <c r="A20" s="5" t="s">
        <v>26</v>
      </c>
      <c r="B20" s="5"/>
      <c r="C20" s="17"/>
      <c r="D20" s="99"/>
      <c r="E20" s="30">
        <v>1.77E-2</v>
      </c>
      <c r="F20" s="99"/>
      <c r="G20" s="17"/>
      <c r="H20" s="99"/>
      <c r="I20" s="30">
        <v>2.7E-2</v>
      </c>
    </row>
    <row r="21" spans="1:12" ht="9.9499999999999993" customHeight="1" x14ac:dyDescent="0.2">
      <c r="A21" s="119"/>
      <c r="B21" s="84"/>
      <c r="C21" s="81"/>
      <c r="D21" s="100"/>
      <c r="E21" s="81"/>
      <c r="F21" s="98"/>
      <c r="G21" s="81"/>
      <c r="H21" s="100"/>
      <c r="I21" s="81"/>
    </row>
    <row r="22" spans="1:12" ht="15.75" customHeight="1" x14ac:dyDescent="0.2">
      <c r="A22" s="91" t="s">
        <v>220</v>
      </c>
      <c r="B22" s="43"/>
      <c r="C22" s="198" t="s">
        <v>17</v>
      </c>
      <c r="D22" s="198"/>
      <c r="E22" s="198"/>
      <c r="F22" s="99"/>
      <c r="G22" s="198" t="s">
        <v>18</v>
      </c>
      <c r="H22" s="198"/>
      <c r="I22" s="198"/>
      <c r="L22" s="138" t="s">
        <v>27</v>
      </c>
    </row>
    <row r="23" spans="1:12" s="177" customFormat="1" ht="14.1" customHeight="1" x14ac:dyDescent="0.2">
      <c r="A23" s="178"/>
      <c r="B23" s="175"/>
      <c r="C23" s="193" t="s">
        <v>19</v>
      </c>
      <c r="D23" s="194"/>
      <c r="E23" s="194"/>
      <c r="F23" s="101"/>
      <c r="G23" s="193" t="s">
        <v>19</v>
      </c>
      <c r="H23" s="193"/>
      <c r="I23" s="194"/>
    </row>
    <row r="24" spans="1:12" ht="15.75" customHeight="1" x14ac:dyDescent="0.2">
      <c r="A24" s="5" t="s">
        <v>176</v>
      </c>
      <c r="B24" s="5"/>
      <c r="C24" s="5"/>
      <c r="D24" s="95"/>
      <c r="E24" s="7">
        <v>102.84</v>
      </c>
      <c r="F24" s="165"/>
      <c r="G24" s="166"/>
      <c r="H24" s="165"/>
      <c r="I24" s="7">
        <v>102.24</v>
      </c>
    </row>
    <row r="25" spans="1:12" ht="15.75" customHeight="1" x14ac:dyDescent="0.2">
      <c r="A25" s="1" t="s">
        <v>177</v>
      </c>
      <c r="B25" s="1"/>
      <c r="C25" s="1"/>
      <c r="D25" s="98"/>
      <c r="E25" s="10">
        <v>9.1300000000000006E-2</v>
      </c>
      <c r="F25" s="164"/>
      <c r="G25" s="167"/>
      <c r="H25" s="164"/>
      <c r="I25" s="10">
        <v>0.14169999999999999</v>
      </c>
    </row>
    <row r="26" spans="1:12" ht="15.75" customHeight="1" x14ac:dyDescent="0.2">
      <c r="A26" s="5" t="s">
        <v>28</v>
      </c>
      <c r="B26" s="5"/>
      <c r="C26" s="5"/>
      <c r="D26" s="99"/>
      <c r="E26" s="8">
        <v>0.97763117978857095</v>
      </c>
      <c r="F26" s="165"/>
      <c r="G26" s="166"/>
      <c r="H26" s="165"/>
      <c r="I26" s="8">
        <v>0.986533166997693</v>
      </c>
    </row>
    <row r="27" spans="1:12" ht="27.6" customHeight="1" x14ac:dyDescent="0.2">
      <c r="A27" s="1" t="s">
        <v>29</v>
      </c>
      <c r="B27" s="1"/>
      <c r="C27" s="1"/>
      <c r="D27" s="98"/>
      <c r="E27" s="10">
        <v>2.2368820211429399E-2</v>
      </c>
      <c r="F27" s="164"/>
      <c r="G27" s="167"/>
      <c r="H27" s="164"/>
      <c r="I27" s="10">
        <v>1.3466833002307299E-2</v>
      </c>
    </row>
    <row r="28" spans="1:12" ht="7.5" customHeight="1" x14ac:dyDescent="0.2">
      <c r="A28" s="163"/>
      <c r="B28" s="43"/>
      <c r="C28" s="82"/>
      <c r="D28" s="103"/>
      <c r="E28" s="82"/>
      <c r="F28" s="165"/>
      <c r="G28" s="82"/>
      <c r="H28" s="103"/>
      <c r="I28" s="82"/>
    </row>
    <row r="29" spans="1:12" ht="15.75" customHeight="1" x14ac:dyDescent="0.2">
      <c r="A29" s="92" t="s">
        <v>178</v>
      </c>
      <c r="B29" s="84"/>
      <c r="C29" s="199" t="s">
        <v>17</v>
      </c>
      <c r="D29" s="199"/>
      <c r="E29" s="199"/>
      <c r="F29" s="164"/>
      <c r="G29" s="199" t="s">
        <v>18</v>
      </c>
      <c r="H29" s="199"/>
      <c r="I29" s="199"/>
    </row>
    <row r="30" spans="1:12" s="177" customFormat="1" ht="14.1" customHeight="1" x14ac:dyDescent="0.2">
      <c r="A30" s="104" t="s">
        <v>15</v>
      </c>
      <c r="B30" s="83"/>
      <c r="C30" s="195" t="s">
        <v>19</v>
      </c>
      <c r="D30" s="196"/>
      <c r="E30" s="196"/>
      <c r="F30" s="102"/>
      <c r="G30" s="195" t="s">
        <v>19</v>
      </c>
      <c r="H30" s="195"/>
      <c r="I30" s="196"/>
    </row>
    <row r="31" spans="1:12" ht="15.75" customHeight="1" x14ac:dyDescent="0.2">
      <c r="A31" s="1" t="s">
        <v>30</v>
      </c>
      <c r="B31" s="1"/>
      <c r="C31" s="1"/>
      <c r="D31" s="97"/>
      <c r="E31" s="11">
        <v>206613560000</v>
      </c>
      <c r="F31" s="164"/>
      <c r="G31" s="167"/>
      <c r="H31" s="164"/>
      <c r="I31" s="11">
        <v>227074413000</v>
      </c>
    </row>
    <row r="32" spans="1:12" ht="15.75" customHeight="1" x14ac:dyDescent="0.2">
      <c r="A32" s="5" t="s">
        <v>31</v>
      </c>
      <c r="B32" s="5"/>
      <c r="C32" s="5"/>
      <c r="D32" s="95"/>
      <c r="E32" s="8">
        <v>3.2399999999999998E-2</v>
      </c>
      <c r="F32" s="165"/>
      <c r="G32" s="166"/>
      <c r="H32" s="165"/>
      <c r="I32" s="8">
        <v>3.2099999999999997E-2</v>
      </c>
    </row>
    <row r="33" spans="1:9" ht="15.75" customHeight="1" x14ac:dyDescent="0.2">
      <c r="A33" s="1" t="s">
        <v>32</v>
      </c>
      <c r="B33" s="1"/>
      <c r="C33" s="1"/>
      <c r="D33" s="97"/>
      <c r="E33" s="11">
        <v>335000</v>
      </c>
      <c r="F33" s="164"/>
      <c r="G33" s="167"/>
      <c r="H33" s="164"/>
      <c r="I33" s="11">
        <v>330000</v>
      </c>
    </row>
    <row r="34" spans="1:9" ht="15.75" customHeight="1" x14ac:dyDescent="0.2">
      <c r="A34" s="19" t="s">
        <v>179</v>
      </c>
      <c r="B34" s="5"/>
      <c r="C34" s="5"/>
      <c r="D34" s="95"/>
      <c r="E34" s="32">
        <v>760</v>
      </c>
      <c r="F34" s="165"/>
      <c r="G34" s="166"/>
      <c r="H34" s="165"/>
      <c r="I34" s="32">
        <v>760</v>
      </c>
    </row>
    <row r="35" spans="1:9" ht="15.75" customHeight="1" x14ac:dyDescent="0.2">
      <c r="A35" s="1" t="s">
        <v>33</v>
      </c>
      <c r="B35" s="1"/>
      <c r="C35" s="1"/>
      <c r="D35" s="97"/>
      <c r="E35" s="33">
        <v>0.71599999999999997</v>
      </c>
      <c r="F35" s="164"/>
      <c r="G35" s="167"/>
      <c r="H35" s="164"/>
      <c r="I35" s="33">
        <v>0.71299999999999997</v>
      </c>
    </row>
    <row r="36" spans="1:9" ht="15.75" customHeight="1" x14ac:dyDescent="0.2">
      <c r="A36" s="5" t="s">
        <v>34</v>
      </c>
      <c r="B36" s="5"/>
      <c r="C36" s="5"/>
      <c r="D36" s="95"/>
      <c r="E36" s="8">
        <v>7.0000000000000001E-3</v>
      </c>
      <c r="F36" s="165"/>
      <c r="G36" s="166"/>
      <c r="H36" s="165"/>
      <c r="I36" s="34">
        <v>8.0000000000000002E-3</v>
      </c>
    </row>
    <row r="37" spans="1:9" ht="16.7" customHeight="1" x14ac:dyDescent="0.2">
      <c r="A37" s="1" t="s">
        <v>35</v>
      </c>
      <c r="B37" s="1"/>
      <c r="C37" s="1"/>
      <c r="D37" s="97"/>
      <c r="E37" s="35">
        <v>26.4</v>
      </c>
      <c r="F37" s="164"/>
      <c r="G37" s="167"/>
      <c r="H37" s="164"/>
      <c r="I37" s="36">
        <v>26.2</v>
      </c>
    </row>
    <row r="38" spans="1:9" ht="7.5" customHeight="1" x14ac:dyDescent="0.2">
      <c r="A38" s="5"/>
      <c r="B38" s="5"/>
      <c r="C38" s="87"/>
      <c r="D38" s="103"/>
      <c r="E38" s="87"/>
      <c r="F38" s="165"/>
      <c r="G38" s="166"/>
      <c r="H38" s="165"/>
      <c r="I38" s="166"/>
    </row>
    <row r="39" spans="1:9" ht="25.9" customHeight="1" x14ac:dyDescent="0.2">
      <c r="A39" s="1"/>
      <c r="B39" s="1"/>
      <c r="C39" s="185" t="s">
        <v>2</v>
      </c>
      <c r="D39" s="185"/>
      <c r="E39" s="185"/>
      <c r="F39" s="164"/>
      <c r="G39" s="185" t="s">
        <v>3</v>
      </c>
      <c r="H39" s="185"/>
      <c r="I39" s="185"/>
    </row>
    <row r="40" spans="1:9" s="177" customFormat="1" ht="14.1" customHeight="1" x14ac:dyDescent="0.2">
      <c r="A40" s="83"/>
      <c r="B40" s="83"/>
      <c r="C40" s="195" t="s">
        <v>19</v>
      </c>
      <c r="D40" s="196"/>
      <c r="E40" s="196"/>
      <c r="F40" s="102"/>
      <c r="G40" s="195" t="s">
        <v>19</v>
      </c>
      <c r="H40" s="195"/>
      <c r="I40" s="196"/>
    </row>
    <row r="41" spans="1:9" ht="15.75" customHeight="1" x14ac:dyDescent="0.2">
      <c r="A41" s="1" t="s">
        <v>36</v>
      </c>
      <c r="B41" s="1"/>
      <c r="C41" s="1"/>
      <c r="D41" s="97"/>
      <c r="E41" s="11">
        <v>-6720000</v>
      </c>
      <c r="F41" s="168"/>
      <c r="G41" s="169"/>
      <c r="H41" s="168"/>
      <c r="I41" s="11">
        <v>85557000</v>
      </c>
    </row>
    <row r="42" spans="1:9" ht="15.75" customHeight="1" x14ac:dyDescent="0.2">
      <c r="A42" s="5" t="s">
        <v>37</v>
      </c>
      <c r="B42" s="5"/>
      <c r="C42" s="5"/>
      <c r="D42" s="95"/>
      <c r="E42" s="6">
        <v>148833000</v>
      </c>
      <c r="F42" s="170"/>
      <c r="G42" s="171"/>
      <c r="H42" s="170"/>
      <c r="I42" s="6">
        <v>157526000</v>
      </c>
    </row>
    <row r="43" spans="1:9" ht="15.75" customHeight="1" x14ac:dyDescent="0.2">
      <c r="A43" s="1" t="s">
        <v>38</v>
      </c>
      <c r="B43" s="1"/>
      <c r="C43" s="1"/>
      <c r="D43" s="98"/>
      <c r="E43" s="11">
        <v>22144000</v>
      </c>
      <c r="F43" s="168"/>
      <c r="G43" s="169"/>
      <c r="H43" s="168"/>
      <c r="I43" s="11">
        <v>24095000</v>
      </c>
    </row>
    <row r="44" spans="1:9" ht="15.75" customHeight="1" x14ac:dyDescent="0.2">
      <c r="A44" s="5" t="s">
        <v>39</v>
      </c>
      <c r="B44" s="5"/>
      <c r="C44" s="5"/>
      <c r="D44" s="99"/>
      <c r="E44" s="6">
        <v>-1005000</v>
      </c>
      <c r="F44" s="170"/>
      <c r="G44" s="171"/>
      <c r="H44" s="170"/>
      <c r="I44" s="6">
        <v>-1119000</v>
      </c>
    </row>
    <row r="45" spans="1:9" ht="9.1999999999999993" customHeight="1" x14ac:dyDescent="0.2">
      <c r="A45" s="172"/>
      <c r="B45" s="84"/>
      <c r="C45" s="80"/>
      <c r="D45" s="100"/>
      <c r="E45" s="80"/>
      <c r="F45" s="164"/>
      <c r="G45" s="80"/>
      <c r="H45" s="100"/>
      <c r="I45" s="80"/>
    </row>
    <row r="46" spans="1:9" ht="15.75" customHeight="1" x14ac:dyDescent="0.2">
      <c r="A46" s="160" t="s">
        <v>40</v>
      </c>
      <c r="B46" s="43"/>
      <c r="C46" s="197" t="s">
        <v>17</v>
      </c>
      <c r="D46" s="197"/>
      <c r="E46" s="197"/>
      <c r="F46" s="165"/>
      <c r="G46" s="197" t="s">
        <v>18</v>
      </c>
      <c r="H46" s="197"/>
      <c r="I46" s="197"/>
    </row>
    <row r="47" spans="1:9" s="177" customFormat="1" ht="14.1" customHeight="1" x14ac:dyDescent="0.2">
      <c r="A47" s="85" t="s">
        <v>15</v>
      </c>
      <c r="B47" s="175"/>
      <c r="C47" s="193" t="s">
        <v>19</v>
      </c>
      <c r="D47" s="194"/>
      <c r="E47" s="194"/>
      <c r="F47" s="101"/>
      <c r="G47" s="193" t="s">
        <v>19</v>
      </c>
      <c r="H47" s="193"/>
      <c r="I47" s="194"/>
    </row>
    <row r="48" spans="1:9" ht="15.75" customHeight="1" x14ac:dyDescent="0.2">
      <c r="A48" s="19" t="s">
        <v>180</v>
      </c>
      <c r="B48" s="5"/>
      <c r="C48" s="5"/>
      <c r="D48" s="95"/>
      <c r="E48" s="37">
        <v>4154000000</v>
      </c>
      <c r="F48" s="165"/>
      <c r="G48" s="166"/>
      <c r="H48" s="165"/>
      <c r="I48" s="37">
        <v>6317000000</v>
      </c>
    </row>
    <row r="49" spans="1:9" ht="15.75" hidden="1" customHeight="1" x14ac:dyDescent="0.2">
      <c r="A49" s="64" t="s">
        <v>41</v>
      </c>
      <c r="E49" s="38">
        <v>-15296550000</v>
      </c>
      <c r="I49" s="38">
        <v>-16727160000</v>
      </c>
    </row>
    <row r="50" spans="1:9" ht="15.75" hidden="1" customHeight="1" x14ac:dyDescent="0.2">
      <c r="A50" s="64" t="s">
        <v>181</v>
      </c>
      <c r="E50" s="39">
        <v>0</v>
      </c>
      <c r="I50" s="40">
        <v>0</v>
      </c>
    </row>
    <row r="51" spans="1:9" ht="15.75" customHeight="1" x14ac:dyDescent="0.2">
      <c r="A51" s="1" t="s">
        <v>41</v>
      </c>
      <c r="B51" s="84"/>
      <c r="C51" s="1"/>
      <c r="D51" s="97"/>
      <c r="E51" s="41">
        <f>SUM(E49:E50)</f>
        <v>-15296550000</v>
      </c>
      <c r="F51" s="164"/>
      <c r="G51" s="167"/>
      <c r="H51" s="164"/>
      <c r="I51" s="41">
        <f>SUM(I49:I50)</f>
        <v>-16727160000</v>
      </c>
    </row>
    <row r="52" spans="1:9" ht="15.75" customHeight="1" x14ac:dyDescent="0.2">
      <c r="A52" s="5" t="s">
        <v>42</v>
      </c>
      <c r="B52" s="5"/>
      <c r="C52" s="5"/>
      <c r="D52" s="95"/>
      <c r="E52" s="42">
        <v>0</v>
      </c>
      <c r="F52" s="165"/>
      <c r="G52" s="166"/>
      <c r="H52" s="165"/>
      <c r="I52" s="42">
        <v>14850336000</v>
      </c>
    </row>
    <row r="53" spans="1:9" ht="15.75" customHeight="1" x14ac:dyDescent="0.2">
      <c r="A53" s="1" t="s">
        <v>43</v>
      </c>
      <c r="B53" s="1"/>
      <c r="C53" s="1"/>
      <c r="D53" s="97"/>
      <c r="E53" s="26">
        <v>0</v>
      </c>
      <c r="F53" s="164"/>
      <c r="G53" s="167"/>
      <c r="H53" s="164"/>
      <c r="I53" s="26">
        <v>-1680000000</v>
      </c>
    </row>
    <row r="54" spans="1:9" ht="15.75" customHeight="1" x14ac:dyDescent="0.2">
      <c r="A54" s="43" t="s">
        <v>44</v>
      </c>
      <c r="B54" s="43"/>
      <c r="C54" s="5"/>
      <c r="D54" s="95"/>
      <c r="E54" s="29">
        <f>SUM(E52:E53)</f>
        <v>0</v>
      </c>
      <c r="F54" s="165"/>
      <c r="G54" s="166"/>
      <c r="H54" s="165"/>
      <c r="I54" s="29">
        <f>SUM(I52:I53)</f>
        <v>13170336000</v>
      </c>
    </row>
    <row r="55" spans="1:9" ht="16.7" customHeight="1" x14ac:dyDescent="0.2">
      <c r="A55" s="84"/>
      <c r="B55" s="84"/>
      <c r="C55" s="1"/>
      <c r="D55" s="97"/>
      <c r="E55" s="105"/>
      <c r="F55" s="164"/>
      <c r="G55" s="167"/>
      <c r="H55" s="164"/>
      <c r="I55" s="105"/>
    </row>
    <row r="56" spans="1:9" ht="36" customHeight="1" x14ac:dyDescent="0.2">
      <c r="A56" s="191" t="s">
        <v>182</v>
      </c>
      <c r="B56" s="192"/>
      <c r="C56" s="192"/>
      <c r="D56" s="192"/>
      <c r="E56" s="192"/>
      <c r="F56" s="192"/>
      <c r="G56" s="192"/>
      <c r="H56" s="192"/>
      <c r="I56" s="192"/>
    </row>
    <row r="57" spans="1:9" ht="14.1" customHeight="1" x14ac:dyDescent="0.2">
      <c r="A57" s="191" t="s">
        <v>183</v>
      </c>
      <c r="B57" s="192"/>
      <c r="C57" s="192"/>
      <c r="D57" s="192"/>
      <c r="E57" s="192"/>
      <c r="F57" s="192"/>
      <c r="G57" s="192"/>
      <c r="H57" s="192"/>
      <c r="I57" s="192"/>
    </row>
    <row r="58" spans="1:9" ht="14.1" customHeight="1" x14ac:dyDescent="0.2">
      <c r="A58" s="191" t="s">
        <v>184</v>
      </c>
      <c r="B58" s="192"/>
      <c r="C58" s="192"/>
      <c r="D58" s="192"/>
      <c r="E58" s="192"/>
      <c r="F58" s="192"/>
      <c r="G58" s="192"/>
      <c r="H58" s="192"/>
      <c r="I58" s="192"/>
    </row>
    <row r="59" spans="1:9" ht="27" customHeight="1" x14ac:dyDescent="0.2">
      <c r="A59" s="191" t="s">
        <v>185</v>
      </c>
      <c r="B59" s="192"/>
      <c r="C59" s="192"/>
      <c r="D59" s="192"/>
      <c r="E59" s="192"/>
      <c r="F59" s="192"/>
      <c r="G59" s="192"/>
      <c r="H59" s="192"/>
      <c r="I59" s="192"/>
    </row>
    <row r="60" spans="1:9" ht="48.75" customHeight="1" x14ac:dyDescent="0.2">
      <c r="A60" s="191" t="s">
        <v>186</v>
      </c>
      <c r="B60" s="192"/>
      <c r="C60" s="192"/>
      <c r="D60" s="192"/>
      <c r="E60" s="192"/>
      <c r="F60" s="192"/>
      <c r="G60" s="192"/>
      <c r="H60" s="192"/>
      <c r="I60" s="192"/>
    </row>
    <row r="61" spans="1:9" ht="48.75" customHeight="1" x14ac:dyDescent="0.2">
      <c r="A61" s="191" t="s">
        <v>187</v>
      </c>
      <c r="B61" s="192"/>
      <c r="C61" s="192"/>
      <c r="D61" s="192"/>
      <c r="E61" s="192"/>
      <c r="F61" s="192"/>
      <c r="G61" s="192"/>
      <c r="H61" s="192"/>
      <c r="I61" s="192"/>
    </row>
    <row r="62" spans="1:9" ht="13.5" customHeight="1" x14ac:dyDescent="0.2">
      <c r="A62" s="191" t="s">
        <v>188</v>
      </c>
      <c r="B62" s="192"/>
      <c r="C62" s="192"/>
      <c r="D62" s="192"/>
      <c r="E62" s="192"/>
      <c r="F62" s="192"/>
      <c r="G62" s="192"/>
      <c r="H62" s="192"/>
      <c r="I62" s="192"/>
    </row>
    <row r="63" spans="1:9" ht="37.5" customHeight="1" x14ac:dyDescent="0.2">
      <c r="A63" s="191" t="s">
        <v>189</v>
      </c>
      <c r="B63" s="192"/>
      <c r="C63" s="192"/>
      <c r="D63" s="192"/>
      <c r="E63" s="192"/>
      <c r="F63" s="192"/>
      <c r="G63" s="192"/>
      <c r="H63" s="192"/>
      <c r="I63" s="192"/>
    </row>
    <row r="64" spans="1:9" ht="14.1" customHeight="1" x14ac:dyDescent="0.2">
      <c r="A64" s="191" t="s">
        <v>190</v>
      </c>
      <c r="B64" s="192"/>
      <c r="C64" s="192"/>
      <c r="D64" s="192"/>
      <c r="E64" s="192"/>
      <c r="F64" s="192"/>
      <c r="G64" s="192"/>
      <c r="H64" s="192"/>
      <c r="I64" s="192"/>
    </row>
    <row r="65" spans="1:9" ht="14.1" customHeight="1" x14ac:dyDescent="0.2">
      <c r="A65" s="191" t="s">
        <v>191</v>
      </c>
      <c r="B65" s="192"/>
      <c r="C65" s="192"/>
      <c r="D65" s="192"/>
      <c r="E65" s="192"/>
      <c r="F65" s="192"/>
      <c r="G65" s="192"/>
      <c r="H65" s="192"/>
      <c r="I65" s="192"/>
    </row>
    <row r="66" spans="1:9" ht="14.1" customHeight="1" x14ac:dyDescent="0.2">
      <c r="A66" s="173"/>
      <c r="B66" s="173"/>
      <c r="C66" s="173"/>
      <c r="D66" s="174"/>
      <c r="E66" s="173"/>
      <c r="F66" s="174"/>
      <c r="G66" s="173"/>
      <c r="H66" s="174"/>
      <c r="I66" s="173"/>
    </row>
    <row r="67" spans="1:9" ht="14.1" customHeight="1" x14ac:dyDescent="0.2"/>
  </sheetData>
  <mergeCells count="37">
    <mergeCell ref="A2:I2"/>
    <mergeCell ref="A1:I1"/>
    <mergeCell ref="G16:I16"/>
    <mergeCell ref="C16:E16"/>
    <mergeCell ref="C17:E17"/>
    <mergeCell ref="G17:I17"/>
    <mergeCell ref="C4:E4"/>
    <mergeCell ref="C5:E5"/>
    <mergeCell ref="G5:I5"/>
    <mergeCell ref="G4:I4"/>
    <mergeCell ref="A3:I3"/>
    <mergeCell ref="G22:I22"/>
    <mergeCell ref="G23:I23"/>
    <mergeCell ref="C23:E23"/>
    <mergeCell ref="C22:E22"/>
    <mergeCell ref="C30:E30"/>
    <mergeCell ref="C29:E29"/>
    <mergeCell ref="G30:I30"/>
    <mergeCell ref="G29:I29"/>
    <mergeCell ref="G40:I40"/>
    <mergeCell ref="G39:I39"/>
    <mergeCell ref="C39:E39"/>
    <mergeCell ref="C40:E40"/>
    <mergeCell ref="G46:I46"/>
    <mergeCell ref="C46:E46"/>
    <mergeCell ref="A63:I63"/>
    <mergeCell ref="A64:I64"/>
    <mergeCell ref="A65:I65"/>
    <mergeCell ref="C47:E47"/>
    <mergeCell ref="G47:I47"/>
    <mergeCell ref="A62:I62"/>
    <mergeCell ref="A61:I61"/>
    <mergeCell ref="A60:I60"/>
    <mergeCell ref="A59:I59"/>
    <mergeCell ref="A56:I56"/>
    <mergeCell ref="A57:I57"/>
    <mergeCell ref="A58:I58"/>
  </mergeCells>
  <pageMargins left="0.75" right="0.75" top="1" bottom="1" header="0.5" footer="0.5"/>
  <pageSetup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showRuler="0" zoomScaleNormal="100" workbookViewId="0">
      <selection sqref="A1:I54"/>
    </sheetView>
  </sheetViews>
  <sheetFormatPr defaultColWidth="13.7109375" defaultRowHeight="12" x14ac:dyDescent="0.2"/>
  <cols>
    <col min="1" max="1" width="59" style="109" customWidth="1"/>
    <col min="2" max="2" width="0.42578125" style="109" customWidth="1"/>
    <col min="3" max="3" width="22.42578125" style="109" customWidth="1"/>
    <col min="4" max="4" width="0.42578125" style="109" customWidth="1"/>
    <col min="5" max="5" width="22.42578125" style="109" customWidth="1"/>
    <col min="6" max="6" width="0.42578125" style="109" customWidth="1"/>
    <col min="7" max="7" width="22.42578125" style="109" customWidth="1"/>
    <col min="8" max="8" width="0.42578125" style="109" customWidth="1"/>
    <col min="9" max="9" width="22.42578125" style="109" customWidth="1"/>
    <col min="10" max="26" width="20.140625" style="109" customWidth="1"/>
    <col min="27" max="16384" width="13.7109375" style="109"/>
  </cols>
  <sheetData>
    <row r="1" spans="1:9" ht="15.75" customHeight="1" x14ac:dyDescent="0.2">
      <c r="A1" s="201" t="s">
        <v>45</v>
      </c>
      <c r="B1" s="201"/>
      <c r="C1" s="201"/>
      <c r="D1" s="201"/>
      <c r="E1" s="201"/>
      <c r="F1" s="201"/>
      <c r="G1" s="201"/>
      <c r="H1" s="201"/>
      <c r="I1" s="201"/>
    </row>
    <row r="2" spans="1:9" ht="15" customHeight="1" x14ac:dyDescent="0.2">
      <c r="A2" s="186" t="s">
        <v>15</v>
      </c>
      <c r="B2" s="186"/>
      <c r="C2" s="186"/>
      <c r="D2" s="186"/>
      <c r="E2" s="186"/>
      <c r="F2" s="186"/>
      <c r="G2" s="186"/>
      <c r="H2" s="186"/>
      <c r="I2" s="186"/>
    </row>
    <row r="3" spans="1:9" ht="27.6" customHeight="1" x14ac:dyDescent="0.2">
      <c r="A3" s="107">
        <v>44834</v>
      </c>
      <c r="B3" s="116"/>
      <c r="C3" s="172" t="s">
        <v>46</v>
      </c>
      <c r="D3" s="116"/>
      <c r="E3" s="172" t="s">
        <v>47</v>
      </c>
      <c r="F3" s="116"/>
      <c r="G3" s="172" t="s">
        <v>48</v>
      </c>
      <c r="H3" s="116"/>
      <c r="I3" s="172" t="s">
        <v>49</v>
      </c>
    </row>
    <row r="4" spans="1:9" ht="14.1" customHeight="1" x14ac:dyDescent="0.2">
      <c r="A4" s="45" t="s">
        <v>50</v>
      </c>
      <c r="C4" s="62"/>
      <c r="E4" s="62"/>
      <c r="G4" s="62"/>
      <c r="I4" s="62"/>
    </row>
    <row r="5" spans="1:9" ht="15.75" customHeight="1" x14ac:dyDescent="0.2">
      <c r="A5" s="46" t="s">
        <v>51</v>
      </c>
      <c r="C5" s="47">
        <v>9640018000</v>
      </c>
      <c r="E5" s="48">
        <v>3.1899999999999998E-2</v>
      </c>
      <c r="G5" s="66">
        <v>3.15</v>
      </c>
      <c r="I5" s="49">
        <v>21</v>
      </c>
    </row>
    <row r="6" spans="1:9" ht="15.75" customHeight="1" x14ac:dyDescent="0.2">
      <c r="A6" s="46" t="s">
        <v>52</v>
      </c>
      <c r="C6" s="39">
        <v>394000000</v>
      </c>
      <c r="E6" s="50">
        <v>6.5699999999999995E-2</v>
      </c>
      <c r="G6" s="51">
        <v>4.3099999999999996</v>
      </c>
      <c r="I6" s="52">
        <v>1</v>
      </c>
    </row>
    <row r="7" spans="1:9" ht="15.75" customHeight="1" x14ac:dyDescent="0.2">
      <c r="A7" s="46" t="s">
        <v>53</v>
      </c>
      <c r="C7" s="53">
        <f>+C5+C6</f>
        <v>10034018000</v>
      </c>
      <c r="E7" s="54">
        <v>3.32E-2</v>
      </c>
      <c r="G7" s="55">
        <v>3.19</v>
      </c>
      <c r="I7" s="56">
        <v>21</v>
      </c>
    </row>
    <row r="8" spans="1:9" ht="25.9" customHeight="1" x14ac:dyDescent="0.2">
      <c r="A8" s="46" t="s">
        <v>192</v>
      </c>
      <c r="C8" s="57">
        <v>1131161000</v>
      </c>
      <c r="E8" s="48">
        <v>6.4000000000000001E-2</v>
      </c>
      <c r="G8" s="66">
        <v>16.5369863013699</v>
      </c>
      <c r="I8" s="49">
        <v>4</v>
      </c>
    </row>
    <row r="9" spans="1:9" ht="15.75" customHeight="1" x14ac:dyDescent="0.2">
      <c r="A9" s="46" t="s">
        <v>54</v>
      </c>
      <c r="B9" s="58"/>
      <c r="C9" s="57">
        <v>397697000</v>
      </c>
      <c r="D9" s="58"/>
      <c r="E9" s="48">
        <v>5.8799999999999998E-2</v>
      </c>
      <c r="F9" s="58"/>
      <c r="G9" s="66">
        <v>20.843835616438401</v>
      </c>
      <c r="H9" s="58"/>
      <c r="I9" s="58" t="s">
        <v>55</v>
      </c>
    </row>
    <row r="10" spans="1:9" ht="15.75" customHeight="1" x14ac:dyDescent="0.2">
      <c r="A10" s="46" t="s">
        <v>56</v>
      </c>
      <c r="C10" s="39">
        <v>282096000</v>
      </c>
      <c r="E10" s="48">
        <v>6.25E-2</v>
      </c>
      <c r="G10" s="66">
        <v>39.5506849315069</v>
      </c>
      <c r="I10" s="58" t="s">
        <v>55</v>
      </c>
    </row>
    <row r="11" spans="1:9" ht="15.75" customHeight="1" x14ac:dyDescent="0.2">
      <c r="A11" s="59" t="s">
        <v>57</v>
      </c>
      <c r="C11" s="60">
        <f>SUM(C7:C10)</f>
        <v>11844972000</v>
      </c>
    </row>
    <row r="12" spans="1:9" ht="16.7" customHeight="1" x14ac:dyDescent="0.2">
      <c r="C12" s="115"/>
    </row>
    <row r="13" spans="1:9" ht="27.6" customHeight="1" x14ac:dyDescent="0.2">
      <c r="A13" s="107">
        <v>44742</v>
      </c>
      <c r="B13" s="179"/>
      <c r="C13" s="172" t="s">
        <v>46</v>
      </c>
      <c r="D13" s="179"/>
      <c r="E13" s="172" t="s">
        <v>47</v>
      </c>
      <c r="F13" s="179"/>
      <c r="G13" s="172" t="s">
        <v>48</v>
      </c>
      <c r="H13" s="179"/>
      <c r="I13" s="172" t="s">
        <v>49</v>
      </c>
    </row>
    <row r="14" spans="1:9" ht="15.75" customHeight="1" x14ac:dyDescent="0.2">
      <c r="A14" s="45" t="s">
        <v>50</v>
      </c>
      <c r="B14" s="58"/>
      <c r="C14" s="61"/>
      <c r="D14" s="58"/>
      <c r="E14" s="62"/>
      <c r="F14" s="58"/>
      <c r="G14" s="62"/>
      <c r="H14" s="58"/>
      <c r="I14" s="62"/>
    </row>
    <row r="15" spans="1:9" ht="15.75" customHeight="1" x14ac:dyDescent="0.2">
      <c r="A15" s="46" t="s">
        <v>51</v>
      </c>
      <c r="B15" s="58"/>
      <c r="C15" s="47">
        <v>7558247000</v>
      </c>
      <c r="D15" s="58"/>
      <c r="E15" s="48">
        <v>1.2800000000000001E-2</v>
      </c>
      <c r="F15" s="58"/>
      <c r="G15" s="66">
        <v>2.5299999999999998</v>
      </c>
      <c r="H15" s="58"/>
      <c r="I15" s="63">
        <v>21</v>
      </c>
    </row>
    <row r="16" spans="1:9" ht="15.75" customHeight="1" x14ac:dyDescent="0.2">
      <c r="A16" s="46" t="s">
        <v>52</v>
      </c>
      <c r="B16" s="64"/>
      <c r="C16" s="39">
        <v>400000000</v>
      </c>
      <c r="D16" s="58"/>
      <c r="E16" s="50">
        <v>5.1200000000000002E-2</v>
      </c>
      <c r="F16" s="58"/>
      <c r="G16" s="51">
        <v>7.33</v>
      </c>
      <c r="H16" s="58"/>
      <c r="I16" s="65">
        <v>1</v>
      </c>
    </row>
    <row r="17" spans="1:9" ht="15.75" customHeight="1" x14ac:dyDescent="0.2">
      <c r="A17" s="46" t="s">
        <v>53</v>
      </c>
      <c r="B17" s="64"/>
      <c r="C17" s="53">
        <f>SUM(C15:C16)</f>
        <v>7958247000</v>
      </c>
      <c r="D17" s="58"/>
      <c r="E17" s="54">
        <v>1.4800000000000001E-2</v>
      </c>
      <c r="F17" s="58"/>
      <c r="G17" s="55">
        <v>2.77</v>
      </c>
      <c r="H17" s="64"/>
      <c r="I17" s="56">
        <v>21</v>
      </c>
    </row>
    <row r="18" spans="1:9" ht="25.9" customHeight="1" x14ac:dyDescent="0.2">
      <c r="A18" s="46" t="s">
        <v>192</v>
      </c>
      <c r="C18" s="57">
        <v>825761000</v>
      </c>
      <c r="E18" s="48">
        <v>4.9299999999999997E-2</v>
      </c>
      <c r="G18" s="66">
        <v>19.758904109589</v>
      </c>
      <c r="I18" s="49">
        <v>4</v>
      </c>
    </row>
    <row r="19" spans="1:9" ht="15.75" customHeight="1" x14ac:dyDescent="0.2">
      <c r="A19" s="46" t="s">
        <v>54</v>
      </c>
      <c r="C19" s="57">
        <v>397383000</v>
      </c>
      <c r="E19" s="48">
        <v>4.4200000000000003E-2</v>
      </c>
      <c r="G19" s="66">
        <v>23.868493150684898</v>
      </c>
      <c r="I19" s="58" t="s">
        <v>55</v>
      </c>
    </row>
    <row r="20" spans="1:9" ht="15.75" customHeight="1" x14ac:dyDescent="0.2">
      <c r="A20" s="46" t="s">
        <v>56</v>
      </c>
      <c r="C20" s="39">
        <v>281711000</v>
      </c>
      <c r="E20" s="48">
        <v>6.25E-2</v>
      </c>
      <c r="G20" s="66">
        <v>42.575342465753401</v>
      </c>
      <c r="I20" s="58" t="s">
        <v>55</v>
      </c>
    </row>
    <row r="21" spans="1:9" ht="15.75" customHeight="1" x14ac:dyDescent="0.2">
      <c r="A21" s="59" t="s">
        <v>57</v>
      </c>
      <c r="C21" s="60">
        <f>SUM(C17:C20)</f>
        <v>9463102000</v>
      </c>
    </row>
    <row r="22" spans="1:9" ht="16.7" customHeight="1" x14ac:dyDescent="0.2">
      <c r="C22" s="115"/>
    </row>
    <row r="23" spans="1:9" ht="15.75" customHeight="1" x14ac:dyDescent="0.2">
      <c r="A23" s="67" t="s">
        <v>58</v>
      </c>
      <c r="C23" s="67" t="s">
        <v>17</v>
      </c>
      <c r="E23" s="67" t="s">
        <v>18</v>
      </c>
    </row>
    <row r="24" spans="1:9" ht="16.7" customHeight="1" x14ac:dyDescent="0.2">
      <c r="A24" s="45" t="s">
        <v>15</v>
      </c>
      <c r="C24" s="68" t="s">
        <v>19</v>
      </c>
      <c r="D24" s="177"/>
      <c r="E24" s="68" t="s">
        <v>19</v>
      </c>
    </row>
    <row r="25" spans="1:9" ht="15.75" customHeight="1" x14ac:dyDescent="0.2">
      <c r="A25" s="46" t="s">
        <v>59</v>
      </c>
      <c r="C25" s="47">
        <v>9563755000</v>
      </c>
      <c r="E25" s="47">
        <v>7510313000</v>
      </c>
    </row>
    <row r="26" spans="1:9" ht="15.75" customHeight="1" x14ac:dyDescent="0.2">
      <c r="A26" s="46" t="s">
        <v>60</v>
      </c>
      <c r="C26" s="57">
        <v>1922858000</v>
      </c>
      <c r="E26" s="57">
        <v>1623144000</v>
      </c>
    </row>
    <row r="27" spans="1:9" ht="15.75" customHeight="1" x14ac:dyDescent="0.2">
      <c r="A27" s="46" t="s">
        <v>61</v>
      </c>
      <c r="C27" s="57">
        <v>76263000</v>
      </c>
      <c r="E27" s="57">
        <v>47934000</v>
      </c>
    </row>
    <row r="28" spans="1:9" ht="15.75" customHeight="1" x14ac:dyDescent="0.2">
      <c r="A28" s="46" t="s">
        <v>193</v>
      </c>
      <c r="C28" s="39">
        <v>282096000</v>
      </c>
      <c r="E28" s="39">
        <v>281711000</v>
      </c>
    </row>
    <row r="29" spans="1:9" ht="15.75" customHeight="1" x14ac:dyDescent="0.2">
      <c r="A29" s="69" t="s">
        <v>62</v>
      </c>
      <c r="C29" s="53">
        <f>SUM(C25:C28)</f>
        <v>11844972000</v>
      </c>
      <c r="E29" s="53">
        <f>SUM(E25:E28)</f>
        <v>9463102000</v>
      </c>
    </row>
    <row r="30" spans="1:9" ht="15.75" customHeight="1" x14ac:dyDescent="0.2">
      <c r="A30" s="46" t="s">
        <v>63</v>
      </c>
      <c r="C30" s="39">
        <v>4153582000</v>
      </c>
      <c r="E30" s="39">
        <v>6409396000</v>
      </c>
    </row>
    <row r="31" spans="1:9" ht="15.75" customHeight="1" x14ac:dyDescent="0.2">
      <c r="A31" s="69" t="s">
        <v>64</v>
      </c>
      <c r="C31" s="60">
        <f>SUM(C29:C30)</f>
        <v>15998554000</v>
      </c>
      <c r="E31" s="60">
        <f>SUM(E29:E30)</f>
        <v>15872498000</v>
      </c>
    </row>
    <row r="32" spans="1:9" ht="16.7" customHeight="1" x14ac:dyDescent="0.2">
      <c r="C32" s="123"/>
      <c r="E32" s="123"/>
    </row>
    <row r="33" spans="1:9" ht="15.75" customHeight="1" x14ac:dyDescent="0.2">
      <c r="A33" s="46" t="s">
        <v>194</v>
      </c>
      <c r="C33" s="70">
        <v>5.5234782186985498</v>
      </c>
      <c r="E33" s="70">
        <v>3.8101991283704799</v>
      </c>
    </row>
    <row r="34" spans="1:9" ht="15.75" customHeight="1" x14ac:dyDescent="0.2">
      <c r="A34" s="46" t="s">
        <v>195</v>
      </c>
      <c r="C34" s="70">
        <v>7.4603523376562197</v>
      </c>
      <c r="E34" s="70">
        <v>6.3908619018015598</v>
      </c>
    </row>
    <row r="35" spans="1:9" ht="16.7" customHeight="1" x14ac:dyDescent="0.2"/>
    <row r="36" spans="1:9" ht="25.9" customHeight="1" x14ac:dyDescent="0.2">
      <c r="A36" s="67" t="s">
        <v>65</v>
      </c>
      <c r="C36" s="67" t="s">
        <v>2</v>
      </c>
      <c r="E36" s="67" t="s">
        <v>3</v>
      </c>
    </row>
    <row r="37" spans="1:9" ht="14.1" customHeight="1" x14ac:dyDescent="0.2">
      <c r="A37" s="113"/>
      <c r="C37" s="68" t="s">
        <v>19</v>
      </c>
      <c r="D37" s="177"/>
      <c r="E37" s="68" t="s">
        <v>19</v>
      </c>
    </row>
    <row r="38" spans="1:9" ht="15.75" customHeight="1" x14ac:dyDescent="0.2">
      <c r="A38" s="46" t="s">
        <v>59</v>
      </c>
      <c r="C38" s="48">
        <v>2.3012988971161202E-2</v>
      </c>
      <c r="E38" s="48">
        <v>7.3853014585456896E-3</v>
      </c>
    </row>
    <row r="39" spans="1:9" ht="15.75" customHeight="1" x14ac:dyDescent="0.2">
      <c r="A39" s="46" t="s">
        <v>196</v>
      </c>
      <c r="C39" s="48">
        <v>6.1853270981276902E-2</v>
      </c>
      <c r="E39" s="48">
        <v>4.7288443045452398E-2</v>
      </c>
    </row>
    <row r="40" spans="1:9" ht="15.75" customHeight="1" x14ac:dyDescent="0.2">
      <c r="A40" s="46" t="s">
        <v>61</v>
      </c>
      <c r="C40" s="48">
        <v>0.04</v>
      </c>
      <c r="E40" s="48">
        <v>2.5000000000000001E-2</v>
      </c>
    </row>
    <row r="41" spans="1:9" ht="15.75" customHeight="1" x14ac:dyDescent="0.2">
      <c r="A41" s="46" t="s">
        <v>197</v>
      </c>
      <c r="C41" s="50">
        <v>6.9186873361918894E-2</v>
      </c>
      <c r="D41" s="16"/>
      <c r="E41" s="50">
        <v>6.8194085395301293E-2</v>
      </c>
    </row>
    <row r="42" spans="1:9" ht="15.75" customHeight="1" x14ac:dyDescent="0.2">
      <c r="A42" s="69" t="s">
        <v>66</v>
      </c>
      <c r="C42" s="54">
        <v>3.0370076784189601E-2</v>
      </c>
      <c r="E42" s="54">
        <v>1.6579194409163701E-2</v>
      </c>
    </row>
    <row r="43" spans="1:9" ht="15.75" customHeight="1" x14ac:dyDescent="0.2">
      <c r="A43" s="64" t="s">
        <v>198</v>
      </c>
      <c r="C43" s="48">
        <v>-6.4884079852618398E-5</v>
      </c>
      <c r="E43" s="48">
        <v>1.9071179478928201E-3</v>
      </c>
    </row>
    <row r="44" spans="1:9" ht="15.75" customHeight="1" x14ac:dyDescent="0.2">
      <c r="A44" s="64" t="s">
        <v>199</v>
      </c>
      <c r="B44" s="46"/>
      <c r="C44" s="48">
        <v>6.0666614662198198E-3</v>
      </c>
      <c r="D44" s="58"/>
      <c r="E44" s="48">
        <v>9.2079784303932093E-3</v>
      </c>
    </row>
    <row r="45" spans="1:9" ht="15.75" customHeight="1" x14ac:dyDescent="0.2">
      <c r="A45" s="64" t="s">
        <v>200</v>
      </c>
      <c r="C45" s="50">
        <v>1.3149332451343299E-2</v>
      </c>
      <c r="E45" s="50">
        <v>-3.93894910244714E-5</v>
      </c>
    </row>
    <row r="46" spans="1:9" ht="15.75" customHeight="1" x14ac:dyDescent="0.2">
      <c r="A46" s="64" t="s">
        <v>201</v>
      </c>
      <c r="C46" s="71">
        <v>2.8383841389491099E-2</v>
      </c>
      <c r="E46" s="71">
        <v>1.6920524177145398E-2</v>
      </c>
    </row>
    <row r="47" spans="1:9" ht="2.25" customHeight="1" x14ac:dyDescent="0.2">
      <c r="C47" s="123"/>
      <c r="E47" s="123"/>
    </row>
    <row r="48" spans="1:9" ht="14.1" customHeight="1" x14ac:dyDescent="0.2">
      <c r="A48" s="191" t="s">
        <v>202</v>
      </c>
      <c r="B48" s="192"/>
      <c r="C48" s="192"/>
      <c r="D48" s="192"/>
      <c r="E48" s="192"/>
      <c r="F48" s="192"/>
      <c r="G48" s="192"/>
      <c r="H48" s="192"/>
      <c r="I48" s="192"/>
    </row>
    <row r="49" spans="1:9" ht="14.1" customHeight="1" x14ac:dyDescent="0.2">
      <c r="A49" s="191" t="s">
        <v>203</v>
      </c>
      <c r="B49" s="192"/>
      <c r="C49" s="192"/>
      <c r="D49" s="192"/>
      <c r="E49" s="192"/>
      <c r="F49" s="192"/>
      <c r="G49" s="192"/>
      <c r="H49" s="192"/>
      <c r="I49" s="192"/>
    </row>
    <row r="50" spans="1:9" ht="14.1" customHeight="1" x14ac:dyDescent="0.2">
      <c r="A50" s="191" t="s">
        <v>204</v>
      </c>
      <c r="B50" s="192"/>
      <c r="C50" s="192"/>
      <c r="D50" s="192"/>
      <c r="E50" s="192"/>
      <c r="F50" s="192"/>
      <c r="G50" s="192"/>
      <c r="H50" s="192"/>
      <c r="I50" s="192"/>
    </row>
    <row r="51" spans="1:9" ht="14.1" customHeight="1" x14ac:dyDescent="0.2">
      <c r="A51" s="191" t="s">
        <v>205</v>
      </c>
      <c r="B51" s="192"/>
      <c r="C51" s="192"/>
      <c r="D51" s="192"/>
      <c r="E51" s="192"/>
      <c r="F51" s="192"/>
      <c r="G51" s="192"/>
      <c r="H51" s="192"/>
      <c r="I51" s="192"/>
    </row>
    <row r="52" spans="1:9" ht="24.75" customHeight="1" x14ac:dyDescent="0.2">
      <c r="A52" s="191" t="s">
        <v>206</v>
      </c>
      <c r="B52" s="192"/>
      <c r="C52" s="192"/>
      <c r="D52" s="192"/>
      <c r="E52" s="192"/>
      <c r="F52" s="192"/>
      <c r="G52" s="192"/>
      <c r="H52" s="192"/>
      <c r="I52" s="192"/>
    </row>
    <row r="53" spans="1:9" ht="24.75" customHeight="1" x14ac:dyDescent="0.2">
      <c r="A53" s="191" t="s">
        <v>207</v>
      </c>
      <c r="B53" s="191"/>
      <c r="C53" s="191"/>
      <c r="D53" s="191"/>
      <c r="E53" s="191"/>
      <c r="F53" s="191"/>
      <c r="G53" s="191"/>
      <c r="H53" s="191"/>
      <c r="I53" s="191"/>
    </row>
    <row r="54" spans="1:9" ht="24.75" customHeight="1" x14ac:dyDescent="0.2">
      <c r="A54" s="191" t="s">
        <v>208</v>
      </c>
      <c r="B54" s="192"/>
      <c r="C54" s="192"/>
      <c r="D54" s="192"/>
      <c r="E54" s="192"/>
      <c r="F54" s="192"/>
      <c r="G54" s="192"/>
      <c r="H54" s="192"/>
      <c r="I54" s="192"/>
    </row>
  </sheetData>
  <mergeCells count="9">
    <mergeCell ref="A1:I1"/>
    <mergeCell ref="A48:I48"/>
    <mergeCell ref="A49:I49"/>
    <mergeCell ref="A53:I53"/>
    <mergeCell ref="A54:I54"/>
    <mergeCell ref="A52:I52"/>
    <mergeCell ref="A51:I51"/>
    <mergeCell ref="A50:I50"/>
    <mergeCell ref="A2:I2"/>
  </mergeCells>
  <pageMargins left="0.75" right="0.75" top="1" bottom="1" header="0.5" footer="0.5"/>
  <pageSetup scale="5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showGridLines="0" showRuler="0" workbookViewId="0">
      <selection sqref="A1:D37"/>
    </sheetView>
  </sheetViews>
  <sheetFormatPr defaultColWidth="13.7109375" defaultRowHeight="12" x14ac:dyDescent="0.2"/>
  <cols>
    <col min="1" max="1" width="80.140625" style="181" bestFit="1" customWidth="1"/>
    <col min="2" max="2" width="17.85546875" style="181" bestFit="1" customWidth="1"/>
    <col min="3" max="3" width="0.42578125" style="181" customWidth="1"/>
    <col min="4" max="4" width="17.42578125" style="181" bestFit="1" customWidth="1"/>
    <col min="5" max="27" width="20.140625" style="181" customWidth="1"/>
    <col min="28" max="16384" width="13.7109375" style="181"/>
  </cols>
  <sheetData>
    <row r="1" spans="1:4" ht="16.7" customHeight="1" x14ac:dyDescent="0.2">
      <c r="A1" s="187" t="s">
        <v>67</v>
      </c>
      <c r="B1" s="203"/>
      <c r="C1" s="203"/>
      <c r="D1" s="203"/>
    </row>
    <row r="2" spans="1:4" ht="16.7" customHeight="1" x14ac:dyDescent="0.2">
      <c r="A2" s="202" t="s">
        <v>68</v>
      </c>
      <c r="B2" s="203"/>
      <c r="C2" s="203"/>
      <c r="D2" s="203"/>
    </row>
    <row r="3" spans="1:4" ht="16.7" customHeight="1" x14ac:dyDescent="0.2">
      <c r="A3" s="204" t="s">
        <v>69</v>
      </c>
      <c r="B3" s="205"/>
      <c r="C3" s="205"/>
      <c r="D3" s="205"/>
    </row>
    <row r="4" spans="1:4" ht="30" customHeight="1" x14ac:dyDescent="0.2">
      <c r="A4" s="120"/>
      <c r="B4" s="108">
        <v>44834</v>
      </c>
      <c r="C4" s="182"/>
      <c r="D4" s="108">
        <v>44561</v>
      </c>
    </row>
    <row r="5" spans="1:4" ht="16.7" customHeight="1" x14ac:dyDescent="0.2">
      <c r="A5" s="1"/>
      <c r="B5" s="180" t="s">
        <v>19</v>
      </c>
      <c r="C5" s="182"/>
      <c r="D5" s="110"/>
    </row>
    <row r="6" spans="1:4" ht="16.7" customHeight="1" x14ac:dyDescent="0.2">
      <c r="A6" s="94" t="s">
        <v>70</v>
      </c>
      <c r="C6" s="182"/>
    </row>
    <row r="7" spans="1:4" ht="27.6" customHeight="1" x14ac:dyDescent="0.2">
      <c r="A7" s="25" t="s">
        <v>71</v>
      </c>
      <c r="B7" s="47">
        <v>9473843000</v>
      </c>
      <c r="C7" s="182"/>
      <c r="D7" s="47">
        <v>7161703000</v>
      </c>
    </row>
    <row r="8" spans="1:4" ht="16.7" customHeight="1" x14ac:dyDescent="0.2">
      <c r="A8" s="120" t="s">
        <v>72</v>
      </c>
      <c r="B8" s="57">
        <v>3021790000</v>
      </c>
      <c r="C8" s="182"/>
      <c r="D8" s="57">
        <v>2191578000</v>
      </c>
    </row>
    <row r="9" spans="1:4" ht="16.7" customHeight="1" x14ac:dyDescent="0.2">
      <c r="A9" s="1" t="s">
        <v>73</v>
      </c>
      <c r="B9" s="57">
        <v>732482000</v>
      </c>
      <c r="C9" s="182"/>
      <c r="D9" s="57">
        <v>1153856000</v>
      </c>
    </row>
    <row r="10" spans="1:4" ht="16.7" customHeight="1" x14ac:dyDescent="0.2">
      <c r="A10" s="120" t="s">
        <v>74</v>
      </c>
      <c r="B10" s="57">
        <v>842534000</v>
      </c>
      <c r="C10" s="182"/>
      <c r="D10" s="57">
        <v>934814000</v>
      </c>
    </row>
    <row r="11" spans="1:4" ht="16.7" customHeight="1" x14ac:dyDescent="0.2">
      <c r="A11" s="1" t="s">
        <v>75</v>
      </c>
      <c r="B11" s="57">
        <v>37701000</v>
      </c>
      <c r="C11" s="182"/>
      <c r="D11" s="57">
        <v>26266000</v>
      </c>
    </row>
    <row r="12" spans="1:4" ht="16.7" customHeight="1" x14ac:dyDescent="0.2">
      <c r="A12" s="120" t="s">
        <v>76</v>
      </c>
      <c r="B12" s="57">
        <v>215473000</v>
      </c>
      <c r="C12" s="182"/>
      <c r="D12" s="57">
        <v>168449000</v>
      </c>
    </row>
    <row r="13" spans="1:4" ht="16.7" customHeight="1" x14ac:dyDescent="0.2">
      <c r="A13" s="1" t="s">
        <v>77</v>
      </c>
      <c r="B13" s="57">
        <v>18406000</v>
      </c>
      <c r="C13" s="182"/>
      <c r="D13" s="57">
        <v>80134000</v>
      </c>
    </row>
    <row r="14" spans="1:4" ht="16.7" customHeight="1" x14ac:dyDescent="0.2">
      <c r="A14" s="158" t="s">
        <v>78</v>
      </c>
      <c r="B14" s="57">
        <v>207206000</v>
      </c>
      <c r="C14" s="182"/>
      <c r="D14" s="57">
        <v>134682000</v>
      </c>
    </row>
    <row r="15" spans="1:4" ht="16.7" customHeight="1" x14ac:dyDescent="0.2">
      <c r="A15" s="1" t="s">
        <v>79</v>
      </c>
      <c r="B15" s="39">
        <v>146122000</v>
      </c>
      <c r="C15" s="182"/>
      <c r="D15" s="39">
        <v>262823000</v>
      </c>
    </row>
    <row r="16" spans="1:4" ht="16.7" customHeight="1" x14ac:dyDescent="0.2">
      <c r="A16" s="111" t="s">
        <v>80</v>
      </c>
      <c r="B16" s="60">
        <f>SUM(B7:B15)</f>
        <v>14695557000</v>
      </c>
      <c r="C16" s="140"/>
      <c r="D16" s="60">
        <f>SUM(D7:D15)</f>
        <v>12114305000</v>
      </c>
    </row>
    <row r="17" spans="1:4" ht="16.7" customHeight="1" x14ac:dyDescent="0.2">
      <c r="A17" s="90" t="s">
        <v>81</v>
      </c>
      <c r="B17" s="112"/>
      <c r="C17" s="182"/>
      <c r="D17" s="112"/>
    </row>
    <row r="18" spans="1:4" ht="16.7" customHeight="1" x14ac:dyDescent="0.2">
      <c r="A18" s="43" t="s">
        <v>82</v>
      </c>
      <c r="C18" s="182"/>
    </row>
    <row r="19" spans="1:4" ht="16.7" customHeight="1" x14ac:dyDescent="0.2">
      <c r="A19" s="1" t="s">
        <v>83</v>
      </c>
      <c r="B19" s="47">
        <v>10034018000</v>
      </c>
      <c r="C19" s="182"/>
      <c r="D19" s="47">
        <v>7656445000</v>
      </c>
    </row>
    <row r="20" spans="1:4" ht="16.7" customHeight="1" x14ac:dyDescent="0.2">
      <c r="A20" s="120" t="s">
        <v>84</v>
      </c>
      <c r="B20" s="57">
        <v>1131161000</v>
      </c>
      <c r="C20" s="182"/>
      <c r="D20" s="57">
        <v>420761000</v>
      </c>
    </row>
    <row r="21" spans="1:4" ht="16.7" customHeight="1" x14ac:dyDescent="0.2">
      <c r="A21" s="1" t="s">
        <v>85</v>
      </c>
      <c r="B21" s="57">
        <v>397697000</v>
      </c>
      <c r="C21" s="182"/>
      <c r="D21" s="57">
        <v>396776000</v>
      </c>
    </row>
    <row r="22" spans="1:4" ht="16.7" customHeight="1" x14ac:dyDescent="0.2">
      <c r="A22" s="120" t="s">
        <v>86</v>
      </c>
      <c r="B22" s="57">
        <v>282096000</v>
      </c>
      <c r="C22" s="182"/>
      <c r="D22" s="57">
        <v>424827000</v>
      </c>
    </row>
    <row r="23" spans="1:4" ht="16.7" customHeight="1" x14ac:dyDescent="0.2">
      <c r="A23" s="1" t="s">
        <v>87</v>
      </c>
      <c r="B23" s="57">
        <v>107379000</v>
      </c>
      <c r="C23" s="182"/>
      <c r="D23" s="57">
        <v>53658000</v>
      </c>
    </row>
    <row r="24" spans="1:4" ht="16.7" customHeight="1" x14ac:dyDescent="0.2">
      <c r="A24" s="120" t="s">
        <v>88</v>
      </c>
      <c r="B24" s="57">
        <v>348176000</v>
      </c>
      <c r="C24" s="182"/>
      <c r="D24" s="57">
        <v>196627000</v>
      </c>
    </row>
    <row r="25" spans="1:4" ht="16.7" customHeight="1" x14ac:dyDescent="0.2">
      <c r="A25" s="1" t="s">
        <v>89</v>
      </c>
      <c r="B25" s="57">
        <v>72802000</v>
      </c>
      <c r="C25" s="182"/>
      <c r="D25" s="57">
        <v>72412000</v>
      </c>
    </row>
    <row r="26" spans="1:4" ht="16.7" customHeight="1" x14ac:dyDescent="0.2">
      <c r="A26" s="120" t="s">
        <v>90</v>
      </c>
      <c r="B26" s="57">
        <v>48592000</v>
      </c>
      <c r="C26" s="182"/>
      <c r="D26" s="57">
        <v>18382000</v>
      </c>
    </row>
    <row r="27" spans="1:4" ht="16.7" customHeight="1" x14ac:dyDescent="0.2">
      <c r="A27" s="1" t="s">
        <v>91</v>
      </c>
      <c r="B27" s="39">
        <v>129159000</v>
      </c>
      <c r="C27" s="182"/>
      <c r="D27" s="39">
        <v>130464000</v>
      </c>
    </row>
    <row r="28" spans="1:4" ht="16.7" customHeight="1" x14ac:dyDescent="0.2">
      <c r="A28" s="111" t="s">
        <v>92</v>
      </c>
      <c r="B28" s="53">
        <f>SUM(B19:B27)</f>
        <v>12551080000</v>
      </c>
      <c r="C28" s="135"/>
      <c r="D28" s="53">
        <f>SUM(D19:D27)</f>
        <v>9370352000</v>
      </c>
    </row>
    <row r="29" spans="1:4" ht="16.7" customHeight="1" x14ac:dyDescent="0.2">
      <c r="A29" s="84" t="s">
        <v>93</v>
      </c>
      <c r="C29" s="182"/>
    </row>
    <row r="30" spans="1:4" ht="27.6" customHeight="1" x14ac:dyDescent="0.2">
      <c r="A30" s="120" t="s">
        <v>94</v>
      </c>
      <c r="B30" s="57">
        <v>702550000</v>
      </c>
      <c r="C30" s="182"/>
      <c r="D30" s="57">
        <v>702550000</v>
      </c>
    </row>
    <row r="31" spans="1:4" ht="27.6" customHeight="1" x14ac:dyDescent="0.2">
      <c r="A31" s="1" t="s">
        <v>95</v>
      </c>
      <c r="B31" s="57">
        <v>864000</v>
      </c>
      <c r="C31" s="182"/>
      <c r="D31" s="57">
        <v>859750</v>
      </c>
    </row>
    <row r="32" spans="1:4" ht="16.7" customHeight="1" x14ac:dyDescent="0.2">
      <c r="A32" s="120" t="s">
        <v>96</v>
      </c>
      <c r="B32" s="57">
        <v>5643493000</v>
      </c>
      <c r="C32" s="182"/>
      <c r="D32" s="57">
        <v>5627758000</v>
      </c>
    </row>
    <row r="33" spans="1:4" ht="16.7" customHeight="1" x14ac:dyDescent="0.2">
      <c r="A33" s="1" t="s">
        <v>97</v>
      </c>
      <c r="B33" s="57">
        <v>-701383000</v>
      </c>
      <c r="C33" s="182"/>
      <c r="D33" s="57">
        <v>186346000</v>
      </c>
    </row>
    <row r="34" spans="1:4" ht="16.7" customHeight="1" x14ac:dyDescent="0.2">
      <c r="A34" s="120" t="s">
        <v>98</v>
      </c>
      <c r="B34" s="57">
        <v>1703445000</v>
      </c>
      <c r="C34" s="182"/>
      <c r="D34" s="57">
        <v>1212983000</v>
      </c>
    </row>
    <row r="35" spans="1:4" ht="16.7" customHeight="1" x14ac:dyDescent="0.2">
      <c r="A35" s="1" t="s">
        <v>99</v>
      </c>
      <c r="B35" s="39">
        <v>-5204492000</v>
      </c>
      <c r="C35" s="182"/>
      <c r="D35" s="39">
        <v>-4986544000</v>
      </c>
    </row>
    <row r="36" spans="1:4" ht="16.7" customHeight="1" x14ac:dyDescent="0.2">
      <c r="A36" s="111" t="s">
        <v>100</v>
      </c>
      <c r="B36" s="114">
        <f>SUM(B30:B35)</f>
        <v>2144477000</v>
      </c>
      <c r="C36" s="182"/>
      <c r="D36" s="114">
        <f>SUM(D30:D35)</f>
        <v>2743952750</v>
      </c>
    </row>
    <row r="37" spans="1:4" ht="16.7" customHeight="1" x14ac:dyDescent="0.2">
      <c r="A37" s="106" t="s">
        <v>101</v>
      </c>
      <c r="B37" s="60">
        <f>SUM(B28+B36)</f>
        <v>14695557000</v>
      </c>
      <c r="C37" s="182"/>
      <c r="D37" s="60">
        <f>SUM(D28+D36)</f>
        <v>12114304750</v>
      </c>
    </row>
    <row r="38" spans="1:4" ht="16.7" customHeight="1" x14ac:dyDescent="0.2">
      <c r="B38" s="115"/>
      <c r="D38" s="115"/>
    </row>
    <row r="39" spans="1:4" ht="16.7" customHeight="1" x14ac:dyDescent="0.2"/>
    <row r="40" spans="1:4" ht="16.7" customHeight="1" x14ac:dyDescent="0.2"/>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sheetData>
  <mergeCells count="3">
    <mergeCell ref="A2:D2"/>
    <mergeCell ref="A1:D1"/>
    <mergeCell ref="A3:D3"/>
  </mergeCells>
  <pageMargins left="0.75" right="0.75" top="1" bottom="1" header="0.5" footer="0.5"/>
  <pageSetup scale="7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showRuler="0" workbookViewId="0">
      <selection activeCell="H17" sqref="H17"/>
    </sheetView>
  </sheetViews>
  <sheetFormatPr defaultColWidth="13.7109375" defaultRowHeight="12" x14ac:dyDescent="0.2"/>
  <cols>
    <col min="1" max="1" width="62.140625" style="109" customWidth="1"/>
    <col min="2" max="2" width="11.85546875" style="109" customWidth="1"/>
    <col min="3" max="3" width="0.42578125" style="145" customWidth="1"/>
    <col min="4" max="5" width="11.85546875" style="109" customWidth="1"/>
    <col min="6" max="6" width="0.42578125" style="109" customWidth="1"/>
    <col min="7" max="7" width="11.85546875" style="109" customWidth="1"/>
    <col min="8" max="14" width="20.140625" style="109" customWidth="1"/>
    <col min="15" max="16384" width="13.7109375" style="109"/>
  </cols>
  <sheetData>
    <row r="1" spans="1:7" ht="16.7" customHeight="1" x14ac:dyDescent="0.2">
      <c r="A1" s="187" t="s">
        <v>67</v>
      </c>
      <c r="B1" s="184"/>
      <c r="C1" s="184"/>
      <c r="D1" s="184"/>
      <c r="E1" s="184"/>
      <c r="F1" s="184"/>
      <c r="G1" s="184"/>
    </row>
    <row r="2" spans="1:7" ht="16.7" customHeight="1" x14ac:dyDescent="0.2">
      <c r="A2" s="202" t="s">
        <v>102</v>
      </c>
      <c r="B2" s="184"/>
      <c r="C2" s="184"/>
      <c r="D2" s="184"/>
      <c r="E2" s="184"/>
      <c r="F2" s="184"/>
      <c r="G2" s="184"/>
    </row>
    <row r="3" spans="1:7" ht="16.7" customHeight="1" x14ac:dyDescent="0.2">
      <c r="A3" s="204" t="s">
        <v>69</v>
      </c>
      <c r="B3" s="207"/>
      <c r="C3" s="207"/>
      <c r="D3" s="207"/>
      <c r="E3" s="207"/>
      <c r="F3" s="207"/>
      <c r="G3" s="207"/>
    </row>
    <row r="4" spans="1:7" ht="16.7" customHeight="1" x14ac:dyDescent="0.2">
      <c r="A4" s="208" t="s">
        <v>103</v>
      </c>
      <c r="B4" s="209"/>
      <c r="C4" s="209"/>
      <c r="D4" s="209"/>
      <c r="E4" s="209"/>
      <c r="F4" s="209"/>
      <c r="G4" s="209"/>
    </row>
    <row r="5" spans="1:7" ht="27.6" customHeight="1" x14ac:dyDescent="0.2">
      <c r="A5" s="1"/>
      <c r="B5" s="185" t="s">
        <v>104</v>
      </c>
      <c r="C5" s="184"/>
      <c r="D5" s="184"/>
      <c r="E5" s="185" t="s">
        <v>105</v>
      </c>
      <c r="F5" s="185"/>
      <c r="G5" s="185"/>
    </row>
    <row r="6" spans="1:7" ht="16.7" customHeight="1" x14ac:dyDescent="0.2">
      <c r="A6" s="120"/>
      <c r="B6" s="72" t="s">
        <v>106</v>
      </c>
      <c r="C6" s="125"/>
      <c r="D6" s="126" t="s">
        <v>107</v>
      </c>
      <c r="E6" s="72" t="s">
        <v>106</v>
      </c>
      <c r="F6" s="117"/>
      <c r="G6" s="118" t="s">
        <v>107</v>
      </c>
    </row>
    <row r="7" spans="1:7" ht="16.7" customHeight="1" x14ac:dyDescent="0.2">
      <c r="A7" s="1"/>
      <c r="B7" s="193" t="s">
        <v>19</v>
      </c>
      <c r="C7" s="207"/>
      <c r="D7" s="210"/>
      <c r="E7" s="204" t="s">
        <v>19</v>
      </c>
      <c r="F7" s="204"/>
      <c r="G7" s="204"/>
    </row>
    <row r="8" spans="1:7" ht="16.7" customHeight="1" x14ac:dyDescent="0.2">
      <c r="A8" s="43" t="s">
        <v>108</v>
      </c>
      <c r="B8" s="206"/>
      <c r="C8" s="184"/>
      <c r="D8" s="184"/>
      <c r="E8" s="120"/>
      <c r="F8" s="120"/>
      <c r="G8" s="120"/>
    </row>
    <row r="9" spans="1:7" ht="16.7" customHeight="1" x14ac:dyDescent="0.2">
      <c r="A9" s="1" t="s">
        <v>109</v>
      </c>
      <c r="B9" s="11">
        <v>88472000</v>
      </c>
      <c r="D9" s="47">
        <v>35837000</v>
      </c>
      <c r="E9" s="11">
        <v>188518000</v>
      </c>
      <c r="F9" s="148"/>
      <c r="G9" s="11">
        <v>134581000</v>
      </c>
    </row>
    <row r="10" spans="1:7" ht="16.7" customHeight="1" x14ac:dyDescent="0.2">
      <c r="A10" s="120" t="s">
        <v>23</v>
      </c>
      <c r="B10" s="127">
        <v>5916000</v>
      </c>
      <c r="D10" s="128">
        <v>203000</v>
      </c>
      <c r="E10" s="127">
        <v>7719000</v>
      </c>
      <c r="F10" s="159"/>
      <c r="G10" s="127">
        <v>1011000</v>
      </c>
    </row>
    <row r="11" spans="1:7" ht="16.7" customHeight="1" x14ac:dyDescent="0.2">
      <c r="A11" s="96" t="s">
        <v>110</v>
      </c>
      <c r="B11" s="129">
        <f>SUM(B9:B10)</f>
        <v>94388000</v>
      </c>
      <c r="D11" s="130">
        <f>SUM(D9:D10)</f>
        <v>36040000</v>
      </c>
      <c r="E11" s="129">
        <f>SUM(E9:E10)</f>
        <v>196237000</v>
      </c>
      <c r="F11" s="148"/>
      <c r="G11" s="129">
        <f>SUM(G9:G10)</f>
        <v>135592000</v>
      </c>
    </row>
    <row r="12" spans="1:7" ht="16.7" customHeight="1" x14ac:dyDescent="0.2">
      <c r="A12" s="43" t="s">
        <v>111</v>
      </c>
      <c r="B12" s="17"/>
      <c r="E12" s="17"/>
      <c r="F12" s="159"/>
      <c r="G12" s="17"/>
    </row>
    <row r="13" spans="1:7" ht="16.7" customHeight="1" x14ac:dyDescent="0.2">
      <c r="A13" s="1" t="s">
        <v>83</v>
      </c>
      <c r="B13" s="74">
        <v>57868000</v>
      </c>
      <c r="D13" s="57">
        <v>5761000</v>
      </c>
      <c r="E13" s="74">
        <v>85480000</v>
      </c>
      <c r="F13" s="148"/>
      <c r="G13" s="74">
        <v>21212000</v>
      </c>
    </row>
    <row r="14" spans="1:7" ht="16.7" customHeight="1" x14ac:dyDescent="0.2">
      <c r="A14" s="120" t="s">
        <v>84</v>
      </c>
      <c r="B14" s="24">
        <v>15178000</v>
      </c>
      <c r="D14" s="57">
        <v>5605000</v>
      </c>
      <c r="E14" s="24">
        <v>29960000</v>
      </c>
      <c r="F14" s="159"/>
      <c r="G14" s="24">
        <v>17375000</v>
      </c>
    </row>
    <row r="15" spans="1:7" ht="16.7" customHeight="1" x14ac:dyDescent="0.2">
      <c r="A15" s="1" t="s">
        <v>85</v>
      </c>
      <c r="B15" s="74">
        <v>5427000</v>
      </c>
      <c r="D15" s="57">
        <v>3249000</v>
      </c>
      <c r="E15" s="74">
        <v>12608000</v>
      </c>
      <c r="F15" s="148"/>
      <c r="G15" s="74">
        <v>9685000</v>
      </c>
    </row>
    <row r="16" spans="1:7" ht="16.7" customHeight="1" x14ac:dyDescent="0.2">
      <c r="A16" s="120" t="s">
        <v>86</v>
      </c>
      <c r="B16" s="20">
        <v>4877000</v>
      </c>
      <c r="D16" s="39">
        <v>7267000</v>
      </c>
      <c r="E16" s="20">
        <v>14720000</v>
      </c>
      <c r="F16" s="159"/>
      <c r="G16" s="20">
        <v>20743000</v>
      </c>
    </row>
    <row r="17" spans="1:7" ht="16.7" customHeight="1" x14ac:dyDescent="0.2">
      <c r="A17" s="96" t="s">
        <v>112</v>
      </c>
      <c r="B17" s="121">
        <f>SUM(B13:B16)</f>
        <v>83350000</v>
      </c>
      <c r="C17" s="129"/>
      <c r="D17" s="121">
        <f>SUM(D13:D16)</f>
        <v>21882000</v>
      </c>
      <c r="E17" s="121">
        <f>SUM(E13:E16)</f>
        <v>142768000</v>
      </c>
      <c r="F17" s="129"/>
      <c r="G17" s="121">
        <f>SUM(G13:G16)</f>
        <v>69015000</v>
      </c>
    </row>
    <row r="18" spans="1:7" ht="16.7" customHeight="1" x14ac:dyDescent="0.2">
      <c r="A18" s="122" t="s">
        <v>113</v>
      </c>
      <c r="B18" s="27">
        <f>B11-B17</f>
        <v>11038000</v>
      </c>
      <c r="D18" s="53">
        <f>D11-D17</f>
        <v>14158000</v>
      </c>
      <c r="E18" s="27">
        <f>E11-E17</f>
        <v>53469000</v>
      </c>
      <c r="F18" s="159"/>
      <c r="G18" s="27">
        <f>G11-G17</f>
        <v>66577000</v>
      </c>
    </row>
    <row r="19" spans="1:7" ht="16.7" customHeight="1" x14ac:dyDescent="0.2">
      <c r="A19" s="84" t="s">
        <v>114</v>
      </c>
      <c r="B19" s="1"/>
      <c r="E19" s="1"/>
      <c r="F19" s="148"/>
      <c r="G19" s="1"/>
    </row>
    <row r="20" spans="1:7" ht="16.7" customHeight="1" x14ac:dyDescent="0.2">
      <c r="A20" s="120" t="s">
        <v>115</v>
      </c>
      <c r="B20" s="24">
        <v>-6426000</v>
      </c>
      <c r="D20" s="57">
        <v>28642000</v>
      </c>
      <c r="E20" s="24">
        <v>-256487000</v>
      </c>
      <c r="F20" s="159"/>
      <c r="G20" s="24">
        <v>119991000</v>
      </c>
    </row>
    <row r="21" spans="1:7" ht="16.7" customHeight="1" x14ac:dyDescent="0.2">
      <c r="A21" s="1" t="s">
        <v>37</v>
      </c>
      <c r="B21" s="74">
        <v>148833000</v>
      </c>
      <c r="D21" s="57">
        <v>122960000</v>
      </c>
      <c r="E21" s="74">
        <v>442985000</v>
      </c>
      <c r="F21" s="148"/>
      <c r="G21" s="74">
        <v>342895000</v>
      </c>
    </row>
    <row r="22" spans="1:7" ht="16.7" customHeight="1" x14ac:dyDescent="0.2">
      <c r="A22" s="120" t="s">
        <v>116</v>
      </c>
      <c r="B22" s="24">
        <v>-6720000</v>
      </c>
      <c r="D22" s="57">
        <v>-42500000</v>
      </c>
      <c r="E22" s="24">
        <v>489461000</v>
      </c>
      <c r="F22" s="159"/>
      <c r="G22" s="24">
        <v>16887000</v>
      </c>
    </row>
    <row r="23" spans="1:7" ht="16.7" customHeight="1" x14ac:dyDescent="0.2">
      <c r="A23" s="1" t="s">
        <v>117</v>
      </c>
      <c r="B23" s="74">
        <v>34806000</v>
      </c>
      <c r="D23" s="57">
        <v>-3947000</v>
      </c>
      <c r="E23" s="74">
        <v>29499000</v>
      </c>
      <c r="F23" s="148"/>
      <c r="G23" s="74">
        <v>5102000</v>
      </c>
    </row>
    <row r="24" spans="1:7" ht="16.7" customHeight="1" x14ac:dyDescent="0.2">
      <c r="A24" s="120" t="s">
        <v>118</v>
      </c>
      <c r="B24" s="24">
        <v>159044000</v>
      </c>
      <c r="D24" s="57">
        <v>-15019000</v>
      </c>
      <c r="E24" s="24">
        <v>-43991000</v>
      </c>
      <c r="F24" s="159"/>
      <c r="G24" s="24">
        <v>-239718000</v>
      </c>
    </row>
    <row r="25" spans="1:7" ht="16.7" customHeight="1" x14ac:dyDescent="0.2">
      <c r="A25" s="1" t="s">
        <v>119</v>
      </c>
      <c r="B25" s="121">
        <v>0</v>
      </c>
      <c r="C25" s="129"/>
      <c r="D25" s="121">
        <v>0</v>
      </c>
      <c r="E25" s="121">
        <v>-117000</v>
      </c>
      <c r="F25" s="129"/>
      <c r="G25" s="121">
        <v>-5701000</v>
      </c>
    </row>
    <row r="26" spans="1:7" ht="16.7" customHeight="1" x14ac:dyDescent="0.2">
      <c r="A26" s="77" t="s">
        <v>120</v>
      </c>
      <c r="B26" s="27">
        <f>SUM(B20:B25)</f>
        <v>329537000</v>
      </c>
      <c r="D26" s="53">
        <f>SUM(D20:D25)</f>
        <v>90136000</v>
      </c>
      <c r="E26" s="27">
        <f>SUM(E20:E25)</f>
        <v>661350000</v>
      </c>
      <c r="F26" s="159"/>
      <c r="G26" s="27">
        <f>SUM(G20:G25)</f>
        <v>239456000</v>
      </c>
    </row>
    <row r="27" spans="1:7" ht="16.7" customHeight="1" x14ac:dyDescent="0.2">
      <c r="A27" s="84" t="s">
        <v>121</v>
      </c>
      <c r="B27" s="1"/>
      <c r="E27" s="1"/>
      <c r="F27" s="148"/>
      <c r="G27" s="1"/>
    </row>
    <row r="28" spans="1:7" ht="16.7" customHeight="1" x14ac:dyDescent="0.2">
      <c r="A28" s="120" t="s">
        <v>38</v>
      </c>
      <c r="B28" s="24">
        <v>21152000</v>
      </c>
      <c r="D28" s="57">
        <v>21041000</v>
      </c>
      <c r="E28" s="24">
        <v>68847000</v>
      </c>
      <c r="F28" s="159"/>
      <c r="G28" s="24">
        <v>64668000</v>
      </c>
    </row>
    <row r="29" spans="1:7" ht="16.7" customHeight="1" x14ac:dyDescent="0.2">
      <c r="A29" s="1" t="s">
        <v>122</v>
      </c>
      <c r="B29" s="74">
        <v>10100000</v>
      </c>
      <c r="D29" s="57">
        <v>9198000</v>
      </c>
      <c r="E29" s="74">
        <v>33312000</v>
      </c>
      <c r="F29" s="148"/>
      <c r="G29" s="74">
        <v>28645000</v>
      </c>
    </row>
    <row r="30" spans="1:7" ht="16.7" customHeight="1" x14ac:dyDescent="0.2">
      <c r="A30" s="120" t="s">
        <v>123</v>
      </c>
      <c r="B30" s="127">
        <v>10688000</v>
      </c>
      <c r="D30" s="128">
        <v>7406000</v>
      </c>
      <c r="E30" s="127">
        <v>26465000</v>
      </c>
      <c r="F30" s="159"/>
      <c r="G30" s="127">
        <v>22111000</v>
      </c>
    </row>
    <row r="31" spans="1:7" ht="16.7" customHeight="1" x14ac:dyDescent="0.2">
      <c r="A31" s="96" t="s">
        <v>124</v>
      </c>
      <c r="B31" s="129">
        <f>SUM(B28:B30)</f>
        <v>41940000</v>
      </c>
      <c r="D31" s="130">
        <f>SUM(D28:D30)</f>
        <v>37645000</v>
      </c>
      <c r="E31" s="129">
        <f>SUM(E28:E30)</f>
        <v>128624000</v>
      </c>
      <c r="F31" s="148"/>
      <c r="G31" s="129">
        <f>SUM(G28:G30)</f>
        <v>115424000</v>
      </c>
    </row>
    <row r="32" spans="1:7" ht="16.7" customHeight="1" x14ac:dyDescent="0.2">
      <c r="A32" s="43" t="s">
        <v>125</v>
      </c>
      <c r="B32" s="24">
        <f>B18+B26-B31</f>
        <v>298635000</v>
      </c>
      <c r="D32" s="57">
        <f>D18+D26-D31</f>
        <v>66649000</v>
      </c>
      <c r="E32" s="24">
        <f>E18+E26-E31</f>
        <v>586195000</v>
      </c>
      <c r="F32" s="159"/>
      <c r="G32" s="24">
        <f>G18+G26-G31</f>
        <v>190609000</v>
      </c>
    </row>
    <row r="33" spans="1:8" ht="16.7" customHeight="1" x14ac:dyDescent="0.2">
      <c r="A33" s="1" t="s">
        <v>126</v>
      </c>
      <c r="B33" s="131">
        <v>21023000</v>
      </c>
      <c r="D33" s="128">
        <v>325000</v>
      </c>
      <c r="E33" s="131">
        <v>95733000</v>
      </c>
      <c r="F33" s="148"/>
      <c r="G33" s="131">
        <v>2088000</v>
      </c>
    </row>
    <row r="34" spans="1:8" ht="16.7" customHeight="1" x14ac:dyDescent="0.2">
      <c r="A34" s="43" t="s">
        <v>127</v>
      </c>
      <c r="B34" s="132">
        <f>B32-B33</f>
        <v>277612000</v>
      </c>
      <c r="D34" s="130">
        <f>D32-D33</f>
        <v>66324000</v>
      </c>
      <c r="E34" s="132">
        <f>E32-E33</f>
        <v>490462000</v>
      </c>
      <c r="F34" s="159"/>
      <c r="G34" s="132">
        <f>G32-G33</f>
        <v>188521000</v>
      </c>
    </row>
    <row r="35" spans="1:8" ht="16.7" customHeight="1" x14ac:dyDescent="0.2">
      <c r="A35" s="1" t="s">
        <v>128</v>
      </c>
      <c r="B35" s="131">
        <v>13747000</v>
      </c>
      <c r="D35" s="128">
        <v>13748000</v>
      </c>
      <c r="E35" s="131">
        <v>41242000</v>
      </c>
      <c r="F35" s="148"/>
      <c r="G35" s="131">
        <v>44711000</v>
      </c>
    </row>
    <row r="36" spans="1:8" ht="16.7" customHeight="1" thickBot="1" x14ac:dyDescent="0.25">
      <c r="A36" s="43" t="s">
        <v>129</v>
      </c>
      <c r="B36" s="133">
        <f>B34-B35</f>
        <v>263865000</v>
      </c>
      <c r="D36" s="134">
        <f>D34-D35</f>
        <v>52576000</v>
      </c>
      <c r="E36" s="133">
        <f>E34-E35</f>
        <v>449220000</v>
      </c>
      <c r="F36" s="159"/>
      <c r="G36" s="133">
        <f>G34-G35</f>
        <v>143810000</v>
      </c>
    </row>
    <row r="37" spans="1:8" ht="12.75" thickTop="1" x14ac:dyDescent="0.2">
      <c r="A37" s="1"/>
      <c r="B37" s="97"/>
      <c r="D37" s="135"/>
      <c r="E37" s="97"/>
      <c r="F37" s="148"/>
      <c r="G37" s="97"/>
    </row>
    <row r="38" spans="1:8" ht="15" customHeight="1" thickBot="1" x14ac:dyDescent="0.25">
      <c r="A38" s="19" t="s">
        <v>130</v>
      </c>
      <c r="B38" s="136">
        <v>3.0431953288930802</v>
      </c>
      <c r="D38" s="137">
        <v>0.68070855501426997</v>
      </c>
      <c r="E38" s="136">
        <v>5.1910984927424701</v>
      </c>
      <c r="F38" s="159"/>
      <c r="G38" s="136">
        <v>2.0095630053922302</v>
      </c>
      <c r="H38" s="138"/>
    </row>
    <row r="39" spans="1:8" ht="16.7" customHeight="1" thickTop="1" thickBot="1" x14ac:dyDescent="0.25">
      <c r="A39" s="25" t="s">
        <v>131</v>
      </c>
      <c r="B39" s="139">
        <v>2.7818907524125698</v>
      </c>
      <c r="D39" s="137">
        <v>0.66000620794149101</v>
      </c>
      <c r="E39" s="139">
        <v>4.8032973992612904</v>
      </c>
      <c r="F39" s="148"/>
      <c r="G39" s="139">
        <v>1.9503190144046401</v>
      </c>
      <c r="H39" s="138"/>
    </row>
    <row r="40" spans="1:8" ht="16.7" customHeight="1" thickTop="1" thickBot="1" x14ac:dyDescent="0.25">
      <c r="A40" s="120" t="s">
        <v>132</v>
      </c>
      <c r="B40" s="136">
        <v>0.68</v>
      </c>
      <c r="D40" s="137">
        <v>0.68</v>
      </c>
      <c r="E40" s="136">
        <v>2.04</v>
      </c>
      <c r="F40" s="159"/>
      <c r="G40" s="136">
        <v>2.04</v>
      </c>
    </row>
    <row r="41" spans="1:8" ht="16.7" customHeight="1" thickTop="1" x14ac:dyDescent="0.2">
      <c r="A41" s="84" t="s">
        <v>133</v>
      </c>
      <c r="B41" s="98"/>
      <c r="D41" s="140"/>
      <c r="E41" s="98"/>
      <c r="F41" s="148"/>
      <c r="G41" s="98"/>
    </row>
    <row r="42" spans="1:8" ht="16.7" customHeight="1" thickBot="1" x14ac:dyDescent="0.25">
      <c r="A42" s="77" t="s">
        <v>134</v>
      </c>
      <c r="B42" s="141">
        <v>86252104</v>
      </c>
      <c r="D42" s="142">
        <v>76943355</v>
      </c>
      <c r="E42" s="141">
        <v>86107979</v>
      </c>
      <c r="F42" s="159"/>
      <c r="G42" s="141">
        <v>71298088</v>
      </c>
    </row>
    <row r="43" spans="1:8" ht="16.7" customHeight="1" thickTop="1" thickBot="1" x14ac:dyDescent="0.25">
      <c r="A43" s="96" t="s">
        <v>164</v>
      </c>
      <c r="B43" s="143">
        <v>96132100</v>
      </c>
      <c r="D43" s="142">
        <v>86682518</v>
      </c>
      <c r="E43" s="143">
        <v>96120844</v>
      </c>
      <c r="F43" s="148"/>
      <c r="G43" s="143">
        <v>79991529</v>
      </c>
    </row>
    <row r="44" spans="1:8" ht="16.7" customHeight="1" thickTop="1" x14ac:dyDescent="0.2">
      <c r="A44" s="86" t="s">
        <v>135</v>
      </c>
      <c r="B44" s="99"/>
      <c r="D44" s="140"/>
      <c r="E44" s="99"/>
      <c r="F44" s="159"/>
      <c r="G44" s="99"/>
    </row>
    <row r="45" spans="1:8" ht="16.7" customHeight="1" x14ac:dyDescent="0.2">
      <c r="A45" s="84" t="s">
        <v>127</v>
      </c>
      <c r="B45" s="11">
        <v>277612000</v>
      </c>
      <c r="D45" s="47">
        <v>66324000</v>
      </c>
      <c r="E45" s="11">
        <v>490462000</v>
      </c>
      <c r="F45" s="148"/>
      <c r="G45" s="11">
        <v>188521000</v>
      </c>
    </row>
    <row r="46" spans="1:8" ht="16.7" customHeight="1" x14ac:dyDescent="0.2">
      <c r="A46" s="43" t="s">
        <v>136</v>
      </c>
      <c r="B46" s="17"/>
      <c r="E46" s="17"/>
      <c r="F46" s="159"/>
      <c r="G46" s="17"/>
    </row>
    <row r="47" spans="1:8" ht="16.7" customHeight="1" x14ac:dyDescent="0.2">
      <c r="A47" s="1" t="s">
        <v>137</v>
      </c>
      <c r="B47" s="131">
        <v>-551673000</v>
      </c>
      <c r="D47" s="128">
        <v>-7350000</v>
      </c>
      <c r="E47" s="131">
        <v>-887729000</v>
      </c>
      <c r="F47" s="148"/>
      <c r="G47" s="131">
        <v>-341702000</v>
      </c>
    </row>
    <row r="48" spans="1:8" ht="16.7" customHeight="1" x14ac:dyDescent="0.2">
      <c r="A48" s="124" t="s">
        <v>138</v>
      </c>
      <c r="B48" s="127">
        <f>B47</f>
        <v>-551673000</v>
      </c>
      <c r="D48" s="128">
        <f>D47</f>
        <v>-7350000</v>
      </c>
      <c r="E48" s="127">
        <f>E47</f>
        <v>-887729000</v>
      </c>
      <c r="F48" s="159"/>
      <c r="G48" s="127">
        <f>G47</f>
        <v>-341702000</v>
      </c>
    </row>
    <row r="49" spans="1:7" ht="16.7" customHeight="1" x14ac:dyDescent="0.2">
      <c r="A49" s="88" t="s">
        <v>139</v>
      </c>
      <c r="B49" s="129">
        <f>B48+B45</f>
        <v>-274061000</v>
      </c>
      <c r="D49" s="130">
        <f>D48+D45</f>
        <v>58974000</v>
      </c>
      <c r="E49" s="129">
        <f>E48+E45</f>
        <v>-397267000</v>
      </c>
      <c r="F49" s="148"/>
      <c r="G49" s="129">
        <f>G48+G45</f>
        <v>-153181000</v>
      </c>
    </row>
    <row r="50" spans="1:7" ht="16.7" customHeight="1" x14ac:dyDescent="0.2">
      <c r="A50" s="120" t="s">
        <v>128</v>
      </c>
      <c r="B50" s="127">
        <v>13747000</v>
      </c>
      <c r="D50" s="128">
        <v>13748000</v>
      </c>
      <c r="E50" s="127">
        <v>41242000</v>
      </c>
      <c r="F50" s="159"/>
      <c r="G50" s="127">
        <v>44711000</v>
      </c>
    </row>
    <row r="51" spans="1:7" ht="16.7" customHeight="1" thickBot="1" x14ac:dyDescent="0.25">
      <c r="A51" s="88" t="s">
        <v>140</v>
      </c>
      <c r="B51" s="144">
        <f>B49-B50</f>
        <v>-287808000</v>
      </c>
      <c r="D51" s="146">
        <f>D49-D50</f>
        <v>45226000</v>
      </c>
      <c r="E51" s="144">
        <f>E49-E50</f>
        <v>-438509000</v>
      </c>
      <c r="F51" s="147"/>
      <c r="G51" s="144">
        <f>G49-G50</f>
        <v>-197892000</v>
      </c>
    </row>
    <row r="52" spans="1:7" ht="15" customHeight="1" thickTop="1" x14ac:dyDescent="0.2">
      <c r="B52" s="115"/>
      <c r="D52" s="115"/>
      <c r="E52" s="115"/>
      <c r="G52" s="115"/>
    </row>
    <row r="53" spans="1:7" ht="15" customHeight="1" x14ac:dyDescent="0.2"/>
    <row r="54" spans="1:7" ht="15" customHeight="1" x14ac:dyDescent="0.2"/>
    <row r="55" spans="1:7" ht="15" customHeight="1" x14ac:dyDescent="0.2"/>
    <row r="56" spans="1:7" ht="15" customHeight="1" x14ac:dyDescent="0.2"/>
    <row r="57" spans="1:7" ht="15" customHeight="1" x14ac:dyDescent="0.2"/>
    <row r="58" spans="1:7" ht="15" customHeight="1" x14ac:dyDescent="0.2"/>
    <row r="59" spans="1:7" ht="15" customHeight="1" x14ac:dyDescent="0.2"/>
    <row r="60" spans="1:7" ht="15" customHeight="1" x14ac:dyDescent="0.2"/>
    <row r="61" spans="1:7" ht="15" customHeight="1" x14ac:dyDescent="0.2"/>
    <row r="62" spans="1:7" ht="15" customHeight="1" x14ac:dyDescent="0.2"/>
    <row r="63" spans="1:7" ht="15" customHeight="1" x14ac:dyDescent="0.2"/>
    <row r="64" spans="1:7"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mergeCells count="9">
    <mergeCell ref="B8:D8"/>
    <mergeCell ref="B5:D5"/>
    <mergeCell ref="E5:G5"/>
    <mergeCell ref="E7:G7"/>
    <mergeCell ref="A1:G1"/>
    <mergeCell ref="A2:G2"/>
    <mergeCell ref="A3:G3"/>
    <mergeCell ref="A4:G4"/>
    <mergeCell ref="B7:D7"/>
  </mergeCells>
  <pageMargins left="0.75" right="0.75" top="1" bottom="1" header="0.5" footer="0.5"/>
  <pageSetup scale="78"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abSelected="1" showRuler="0" workbookViewId="0">
      <selection sqref="A1:D40"/>
    </sheetView>
  </sheetViews>
  <sheetFormatPr defaultColWidth="13.7109375" defaultRowHeight="12" x14ac:dyDescent="0.2"/>
  <cols>
    <col min="1" max="1" width="76.85546875" style="109" customWidth="1"/>
    <col min="2" max="2" width="18.140625" style="109" customWidth="1"/>
    <col min="3" max="3" width="0.28515625" style="109" customWidth="1"/>
    <col min="4" max="4" width="18.140625" style="109" customWidth="1"/>
    <col min="5" max="5" width="11" style="109" customWidth="1"/>
    <col min="6" max="6" width="0.28515625" style="109" customWidth="1"/>
    <col min="7" max="7" width="11" style="109" customWidth="1"/>
    <col min="8" max="20" width="20.140625" style="109" customWidth="1"/>
    <col min="21" max="16384" width="13.7109375" style="109"/>
  </cols>
  <sheetData>
    <row r="1" spans="1:4" ht="16.7" customHeight="1" x14ac:dyDescent="0.2">
      <c r="A1" s="187" t="s">
        <v>67</v>
      </c>
      <c r="B1" s="187"/>
      <c r="C1" s="187"/>
      <c r="D1" s="187"/>
    </row>
    <row r="2" spans="1:4" ht="16.7" customHeight="1" x14ac:dyDescent="0.2">
      <c r="A2" s="202" t="s">
        <v>141</v>
      </c>
      <c r="B2" s="202"/>
      <c r="C2" s="202"/>
      <c r="D2" s="202"/>
    </row>
    <row r="3" spans="1:4" ht="16.7" customHeight="1" x14ac:dyDescent="0.2">
      <c r="A3" s="204" t="s">
        <v>69</v>
      </c>
      <c r="B3" s="204"/>
      <c r="C3" s="204"/>
      <c r="D3" s="204"/>
    </row>
    <row r="4" spans="1:4" ht="16.7" customHeight="1" x14ac:dyDescent="0.2">
      <c r="A4" s="211" t="s">
        <v>142</v>
      </c>
      <c r="B4" s="211"/>
      <c r="C4" s="211"/>
      <c r="D4" s="211"/>
    </row>
    <row r="5" spans="1:4" ht="33.4" customHeight="1" x14ac:dyDescent="0.2">
      <c r="A5" s="1"/>
      <c r="B5" s="89" t="s">
        <v>104</v>
      </c>
      <c r="C5" s="90"/>
      <c r="D5" s="89" t="s">
        <v>143</v>
      </c>
    </row>
    <row r="6" spans="1:4" ht="16.7" customHeight="1" x14ac:dyDescent="0.2">
      <c r="A6" s="120"/>
      <c r="B6" s="72" t="s">
        <v>106</v>
      </c>
      <c r="C6" s="94"/>
      <c r="D6" s="72">
        <v>2022</v>
      </c>
    </row>
    <row r="7" spans="1:4" ht="16.7" customHeight="1" x14ac:dyDescent="0.2">
      <c r="A7" s="1"/>
      <c r="B7" s="193" t="s">
        <v>19</v>
      </c>
      <c r="C7" s="204"/>
      <c r="D7" s="93" t="s">
        <v>19</v>
      </c>
    </row>
    <row r="8" spans="1:4" ht="16.7" customHeight="1" x14ac:dyDescent="0.2">
      <c r="A8" s="19" t="s">
        <v>144</v>
      </c>
      <c r="B8" s="120"/>
      <c r="C8" s="94"/>
      <c r="D8" s="120"/>
    </row>
    <row r="9" spans="1:4" ht="16.7" customHeight="1" x14ac:dyDescent="0.2">
      <c r="A9" s="25" t="s">
        <v>145</v>
      </c>
      <c r="B9" s="149">
        <v>-287808000</v>
      </c>
      <c r="C9" s="90"/>
      <c r="D9" s="149">
        <v>-90379000</v>
      </c>
    </row>
    <row r="10" spans="1:4" ht="16.7" customHeight="1" x14ac:dyDescent="0.2">
      <c r="A10" s="19" t="s">
        <v>146</v>
      </c>
      <c r="B10" s="19"/>
      <c r="C10" s="94"/>
      <c r="D10" s="17"/>
    </row>
    <row r="11" spans="1:4" ht="16.7" customHeight="1" x14ac:dyDescent="0.2">
      <c r="A11" s="73" t="s">
        <v>137</v>
      </c>
      <c r="B11" s="153">
        <v>551673000</v>
      </c>
      <c r="C11" s="90"/>
      <c r="D11" s="153">
        <v>4211000</v>
      </c>
    </row>
    <row r="12" spans="1:4" ht="16.7" customHeight="1" x14ac:dyDescent="0.2">
      <c r="A12" s="19" t="s">
        <v>147</v>
      </c>
      <c r="B12" s="154">
        <f>SUM(B9:B11)</f>
        <v>263865000</v>
      </c>
      <c r="C12" s="94"/>
      <c r="D12" s="154">
        <f>SUM(D9:D11)</f>
        <v>-86168000</v>
      </c>
    </row>
    <row r="13" spans="1:4" ht="16.7" customHeight="1" x14ac:dyDescent="0.2">
      <c r="A13" s="1"/>
      <c r="B13" s="78"/>
      <c r="C13" s="90"/>
      <c r="D13" s="78"/>
    </row>
    <row r="14" spans="1:4" ht="16.7" customHeight="1" x14ac:dyDescent="0.2">
      <c r="A14" s="120" t="s">
        <v>148</v>
      </c>
      <c r="B14" s="120"/>
      <c r="C14" s="94"/>
      <c r="D14" s="17"/>
    </row>
    <row r="15" spans="1:4" ht="16.7" customHeight="1" x14ac:dyDescent="0.2">
      <c r="A15" s="73" t="s">
        <v>149</v>
      </c>
      <c r="B15" s="151">
        <v>-18265000</v>
      </c>
      <c r="C15" s="90"/>
      <c r="D15" s="151">
        <v>187542000</v>
      </c>
    </row>
    <row r="16" spans="1:4" ht="16.7" customHeight="1" x14ac:dyDescent="0.2">
      <c r="A16" s="75" t="s">
        <v>150</v>
      </c>
      <c r="B16" s="152">
        <v>23294000</v>
      </c>
      <c r="C16" s="94"/>
      <c r="D16" s="152">
        <v>9640000</v>
      </c>
    </row>
    <row r="17" spans="1:4" ht="16.7" customHeight="1" x14ac:dyDescent="0.2">
      <c r="A17" s="73" t="s">
        <v>151</v>
      </c>
      <c r="B17" s="151">
        <v>1397000</v>
      </c>
      <c r="C17" s="90"/>
      <c r="D17" s="151">
        <v>537000</v>
      </c>
    </row>
    <row r="18" spans="1:4" ht="16.7" customHeight="1" x14ac:dyDescent="0.2">
      <c r="A18" s="75" t="s">
        <v>152</v>
      </c>
      <c r="B18" s="152">
        <v>6720000</v>
      </c>
      <c r="C18" s="94"/>
      <c r="D18" s="152">
        <v>-85557000</v>
      </c>
    </row>
    <row r="19" spans="1:4" ht="16.7" customHeight="1" x14ac:dyDescent="0.2">
      <c r="A19" s="73" t="s">
        <v>153</v>
      </c>
      <c r="B19" s="151">
        <v>146750000</v>
      </c>
      <c r="C19" s="90"/>
      <c r="D19" s="151">
        <v>-246211000</v>
      </c>
    </row>
    <row r="20" spans="1:4" ht="16.7" customHeight="1" x14ac:dyDescent="0.2">
      <c r="A20" s="75" t="s">
        <v>154</v>
      </c>
      <c r="B20" s="152">
        <v>-181378000</v>
      </c>
      <c r="C20" s="94"/>
      <c r="D20" s="152">
        <v>209210000</v>
      </c>
    </row>
    <row r="21" spans="1:4" ht="16.7" customHeight="1" x14ac:dyDescent="0.2">
      <c r="A21" s="73" t="s">
        <v>155</v>
      </c>
      <c r="B21" s="151">
        <v>-158891000</v>
      </c>
      <c r="C21" s="90"/>
      <c r="D21" s="151">
        <v>101577000</v>
      </c>
    </row>
    <row r="22" spans="1:4" ht="16.7" customHeight="1" x14ac:dyDescent="0.2">
      <c r="A22" s="75" t="s">
        <v>156</v>
      </c>
      <c r="B22" s="152">
        <v>0</v>
      </c>
      <c r="C22" s="94"/>
      <c r="D22" s="152">
        <v>73000</v>
      </c>
    </row>
    <row r="23" spans="1:4" ht="16.7" customHeight="1" x14ac:dyDescent="0.2">
      <c r="A23" s="1" t="s">
        <v>157</v>
      </c>
      <c r="B23" s="16"/>
      <c r="C23" s="90"/>
      <c r="D23" s="16"/>
    </row>
    <row r="24" spans="1:4" ht="16.7" customHeight="1" x14ac:dyDescent="0.2">
      <c r="A24" s="77" t="s">
        <v>209</v>
      </c>
      <c r="B24" s="152">
        <v>-75585000</v>
      </c>
      <c r="C24" s="94"/>
      <c r="D24" s="152">
        <v>-81452000</v>
      </c>
    </row>
    <row r="25" spans="1:4" ht="16.7" customHeight="1" x14ac:dyDescent="0.2">
      <c r="A25" s="96" t="s">
        <v>210</v>
      </c>
      <c r="B25" s="151">
        <v>37832000</v>
      </c>
      <c r="C25" s="90"/>
      <c r="D25" s="151">
        <v>57702000</v>
      </c>
    </row>
    <row r="26" spans="1:4" ht="16.7" customHeight="1" x14ac:dyDescent="0.2">
      <c r="A26" s="77" t="s">
        <v>211</v>
      </c>
      <c r="B26" s="152">
        <v>-16643000</v>
      </c>
      <c r="C26" s="94"/>
      <c r="D26" s="152">
        <v>-20602000</v>
      </c>
    </row>
    <row r="27" spans="1:4" ht="16.7" customHeight="1" x14ac:dyDescent="0.2">
      <c r="A27" s="73" t="s">
        <v>39</v>
      </c>
      <c r="B27" s="151">
        <v>-1005000</v>
      </c>
      <c r="C27" s="90"/>
      <c r="D27" s="151">
        <v>-1120000</v>
      </c>
    </row>
    <row r="28" spans="1:4" ht="16.7" customHeight="1" x14ac:dyDescent="0.2">
      <c r="A28" s="75" t="s">
        <v>158</v>
      </c>
      <c r="B28" s="152">
        <v>2355000</v>
      </c>
      <c r="C28" s="94"/>
      <c r="D28" s="152">
        <v>3461000</v>
      </c>
    </row>
    <row r="29" spans="1:4" ht="16.7" customHeight="1" x14ac:dyDescent="0.2">
      <c r="A29" s="73" t="s">
        <v>159</v>
      </c>
      <c r="B29" s="151">
        <v>5029000</v>
      </c>
      <c r="C29" s="90"/>
      <c r="D29" s="151">
        <v>2428000</v>
      </c>
    </row>
    <row r="30" spans="1:4" ht="16.7" hidden="1" customHeight="1" x14ac:dyDescent="0.2">
      <c r="A30" s="76" t="s">
        <v>160</v>
      </c>
      <c r="B30" s="152">
        <v>0</v>
      </c>
      <c r="C30" s="94"/>
      <c r="D30" s="152">
        <v>0</v>
      </c>
    </row>
    <row r="31" spans="1:4" ht="15.75" customHeight="1" x14ac:dyDescent="0.2">
      <c r="A31" s="75" t="s">
        <v>161</v>
      </c>
      <c r="B31" s="150">
        <v>19698000</v>
      </c>
      <c r="C31" s="120"/>
      <c r="D31" s="150">
        <v>24190000</v>
      </c>
    </row>
    <row r="32" spans="1:4" ht="16.7" customHeight="1" x14ac:dyDescent="0.2">
      <c r="A32" s="1" t="s">
        <v>212</v>
      </c>
      <c r="B32" s="155">
        <f>SUM(B12:B31)</f>
        <v>55173000</v>
      </c>
      <c r="C32" s="90"/>
      <c r="D32" s="155">
        <f>SUM(D12:D31)</f>
        <v>75250000</v>
      </c>
    </row>
    <row r="33" spans="1:4" ht="16.7" customHeight="1" x14ac:dyDescent="0.2">
      <c r="A33" s="120"/>
      <c r="B33" s="79"/>
      <c r="C33" s="120"/>
      <c r="D33" s="79"/>
    </row>
    <row r="34" spans="1:4" ht="16.7" customHeight="1" x14ac:dyDescent="0.2">
      <c r="A34" s="25" t="s">
        <v>162</v>
      </c>
      <c r="B34" s="156">
        <v>86252104</v>
      </c>
      <c r="C34" s="1"/>
      <c r="D34" s="156">
        <v>86069431</v>
      </c>
    </row>
    <row r="35" spans="1:4" ht="16.5" customHeight="1" x14ac:dyDescent="0.2">
      <c r="A35" s="120" t="s">
        <v>213</v>
      </c>
      <c r="B35" s="157">
        <v>0.64</v>
      </c>
      <c r="C35" s="120"/>
      <c r="D35" s="157">
        <v>0.87</v>
      </c>
    </row>
    <row r="36" spans="1:4" ht="16.7" customHeight="1" x14ac:dyDescent="0.2">
      <c r="A36" s="25"/>
      <c r="B36" s="25"/>
      <c r="C36" s="25"/>
      <c r="D36" s="25"/>
    </row>
    <row r="37" spans="1:4" ht="23.25" customHeight="1" x14ac:dyDescent="0.2">
      <c r="A37" s="189" t="s">
        <v>214</v>
      </c>
      <c r="B37" s="189"/>
      <c r="C37" s="189"/>
      <c r="D37" s="189"/>
    </row>
    <row r="38" spans="1:4" ht="14.1" customHeight="1" x14ac:dyDescent="0.2">
      <c r="A38" s="189" t="s">
        <v>215</v>
      </c>
      <c r="B38" s="189"/>
      <c r="C38" s="189"/>
      <c r="D38" s="189"/>
    </row>
    <row r="39" spans="1:4" ht="23.25" customHeight="1" x14ac:dyDescent="0.2">
      <c r="A39" s="189" t="s">
        <v>216</v>
      </c>
      <c r="B39" s="189"/>
      <c r="C39" s="189"/>
      <c r="D39" s="189"/>
    </row>
    <row r="40" spans="1:4" ht="67.5" customHeight="1" x14ac:dyDescent="0.2">
      <c r="A40" s="189" t="s">
        <v>163</v>
      </c>
      <c r="B40" s="189"/>
      <c r="C40" s="189"/>
      <c r="D40" s="189"/>
    </row>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sheetData>
  <mergeCells count="9">
    <mergeCell ref="A40:D40"/>
    <mergeCell ref="A39:D39"/>
    <mergeCell ref="A2:D2"/>
    <mergeCell ref="A1:D1"/>
    <mergeCell ref="A4:D4"/>
    <mergeCell ref="A3:D3"/>
    <mergeCell ref="B7:C7"/>
    <mergeCell ref="A38:D38"/>
    <mergeCell ref="A37:D37"/>
  </mergeCells>
  <pageMargins left="0.75" right="0.75" top="1" bottom="1" header="0.5" footer="0.5"/>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Operating Performance</vt:lpstr>
      <vt:lpstr>(2) Portfolio</vt:lpstr>
      <vt:lpstr>(3) Repurchase Agreements and C</vt:lpstr>
      <vt:lpstr>(4) Balance Sheet</vt:lpstr>
      <vt:lpstr>(5) Income Statement</vt:lpstr>
      <vt:lpstr>(6) GAAP to Non-GAAP Rec</vt:lpstr>
      <vt:lpstr>'(1) Operating Performance'!Print_Area</vt:lpstr>
      <vt:lpstr>'(2) Portfolio'!Print_Area</vt:lpstr>
      <vt:lpstr>'(3) Repurchase Agreements and C'!Print_Area</vt:lpstr>
      <vt:lpstr>'(4) Balance Sheet'!Print_Area</vt:lpstr>
      <vt:lpstr>'(5) Income Statement'!Print_Area</vt:lpstr>
      <vt:lpstr>'(6) GAAP to Non-GAAP Rec'!Print_Area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Ryan Kimbrel</cp:lastModifiedBy>
  <cp:revision>2</cp:revision>
  <cp:lastPrinted>2022-11-04T11:47:20Z</cp:lastPrinted>
  <dcterms:created xsi:type="dcterms:W3CDTF">2022-11-04T09:24:35Z</dcterms:created>
  <dcterms:modified xsi:type="dcterms:W3CDTF">2022-11-08T14:49:40Z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{2A2CF60D-7D44-4CD1-AB59-338FE8D471F4}</vt:lpwstr>
  </property>
</Properties>
</file>