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ngfoan\Desktop\"/>
    </mc:Choice>
  </mc:AlternateContent>
  <bookViews>
    <workbookView xWindow="0" yWindow="0" windowWidth="20490" windowHeight="7620" tabRatio="871"/>
  </bookViews>
  <sheets>
    <sheet name="Trended Adjusted Earnings" sheetId="1" r:id="rId1"/>
    <sheet name="CY2018 Q1 Reconciliation" sheetId="2" r:id="rId2"/>
    <sheet name="CY2017 Q4 Reconciliation" sheetId="3" r:id="rId3"/>
    <sheet name="CY2017 Q3 Reconciliation" sheetId="4" r:id="rId4"/>
    <sheet name="CY2017 Q2 Reconciliation" sheetId="5" r:id="rId5"/>
    <sheet name="CY2017 Q1 Reconciliation" sheetId="6" r:id="rId6"/>
  </sheets>
  <definedNames>
    <definedName name="_xlnm.Print_Area" localSheetId="5">'CY2017 Q1 Reconciliation'!$A$1:$K$48</definedName>
    <definedName name="_xlnm.Print_Area" localSheetId="4">'CY2017 Q2 Reconciliation'!$A$1:$K$48</definedName>
    <definedName name="_xlnm.Print_Area" localSheetId="3">'CY2017 Q3 Reconciliation'!$A$1:$K$48</definedName>
    <definedName name="_xlnm.Print_Area" localSheetId="2">'CY2017 Q4 Reconciliation'!$A$1:$K$48</definedName>
    <definedName name="_xlnm.Print_Area" localSheetId="1">'CY2018 Q1 Reconciliation'!$A$1:$K$46</definedName>
    <definedName name="_xlnm.Print_Area" localSheetId="0">'Trended Adjusted Earnings'!$A$1:$R$82</definedName>
  </definedNames>
  <calcPr calcId="162913"/>
</workbook>
</file>

<file path=xl/calcChain.xml><?xml version="1.0" encoding="utf-8"?>
<calcChain xmlns="http://schemas.openxmlformats.org/spreadsheetml/2006/main">
  <c r="O63" i="1" l="1"/>
  <c r="O62" i="1"/>
  <c r="O61" i="1"/>
  <c r="O60" i="1"/>
  <c r="O59" i="1"/>
  <c r="O50" i="1"/>
  <c r="O49" i="1"/>
  <c r="O48" i="1"/>
  <c r="O47" i="1"/>
  <c r="O46" i="1"/>
  <c r="O35" i="1"/>
  <c r="O33" i="1"/>
  <c r="O32" i="1"/>
  <c r="O31" i="1"/>
  <c r="O30" i="1"/>
  <c r="O29" i="1"/>
  <c r="O27" i="1"/>
  <c r="O26" i="1"/>
  <c r="O25" i="1"/>
  <c r="O23" i="1"/>
  <c r="O21" i="1"/>
  <c r="O20" i="1"/>
  <c r="O19" i="1"/>
  <c r="O16" i="1"/>
  <c r="O15" i="1"/>
  <c r="O13" i="1"/>
  <c r="O12" i="1"/>
  <c r="O11" i="1"/>
  <c r="M16" i="1"/>
  <c r="K16" i="1"/>
  <c r="I16" i="1"/>
  <c r="G16" i="1"/>
  <c r="F33" i="2"/>
  <c r="H16" i="4"/>
  <c r="J16" i="4" s="1"/>
  <c r="H15" i="4"/>
  <c r="H16" i="5"/>
  <c r="J16" i="5" s="1"/>
  <c r="H15" i="5"/>
  <c r="J16" i="6"/>
  <c r="J11" i="6"/>
  <c r="J9" i="6"/>
  <c r="H16" i="6"/>
  <c r="H10" i="6"/>
  <c r="H15" i="6" s="1"/>
  <c r="J15" i="6" s="1"/>
  <c r="H16" i="3"/>
  <c r="J16" i="3" s="1"/>
  <c r="H15" i="3"/>
  <c r="J15" i="3" s="1"/>
  <c r="J15" i="5"/>
  <c r="J11" i="5"/>
  <c r="J10" i="5"/>
  <c r="J9" i="5"/>
  <c r="J15" i="4"/>
  <c r="J11" i="4"/>
  <c r="J10" i="4"/>
  <c r="J9" i="4"/>
  <c r="J11" i="3"/>
  <c r="J10" i="3"/>
  <c r="J9" i="3"/>
  <c r="J10" i="6" l="1"/>
  <c r="M14" i="1"/>
  <c r="K14" i="1"/>
  <c r="I14" i="1"/>
  <c r="J33" i="6"/>
  <c r="J31" i="6"/>
  <c r="I28" i="6"/>
  <c r="H28" i="6"/>
  <c r="H30" i="6" s="1"/>
  <c r="H32" i="6" s="1"/>
  <c r="H34" i="6" s="1"/>
  <c r="H37" i="6" s="1"/>
  <c r="F28" i="6"/>
  <c r="F30" i="6" s="1"/>
  <c r="E28" i="6"/>
  <c r="D28" i="6"/>
  <c r="C28" i="6"/>
  <c r="B28" i="6"/>
  <c r="J27" i="6"/>
  <c r="J26" i="6"/>
  <c r="J28" i="6" s="1"/>
  <c r="I24" i="6"/>
  <c r="H24" i="6"/>
  <c r="E24" i="6"/>
  <c r="D24" i="6"/>
  <c r="C24" i="6"/>
  <c r="B24" i="6"/>
  <c r="J23" i="6"/>
  <c r="J22" i="6"/>
  <c r="J21" i="6"/>
  <c r="J20" i="6"/>
  <c r="I17" i="6"/>
  <c r="F17" i="6"/>
  <c r="E17" i="6"/>
  <c r="D17" i="6"/>
  <c r="C17" i="6"/>
  <c r="B17" i="6"/>
  <c r="I12" i="6"/>
  <c r="F12" i="6"/>
  <c r="E12" i="6"/>
  <c r="D12" i="6"/>
  <c r="C12" i="6"/>
  <c r="B12" i="6"/>
  <c r="H12" i="6"/>
  <c r="F37" i="5"/>
  <c r="J36" i="5"/>
  <c r="J33" i="5"/>
  <c r="J31" i="5"/>
  <c r="I28" i="5"/>
  <c r="H28" i="5"/>
  <c r="F28" i="5"/>
  <c r="E28" i="5"/>
  <c r="D28" i="5"/>
  <c r="C28" i="5"/>
  <c r="B28" i="5"/>
  <c r="J27" i="5"/>
  <c r="J26" i="5"/>
  <c r="I24" i="5"/>
  <c r="I30" i="5" s="1"/>
  <c r="I32" i="5" s="1"/>
  <c r="I34" i="5" s="1"/>
  <c r="I37" i="5" s="1"/>
  <c r="H24" i="5"/>
  <c r="F24" i="5"/>
  <c r="E24" i="5"/>
  <c r="D24" i="5"/>
  <c r="D30" i="5" s="1"/>
  <c r="D32" i="5" s="1"/>
  <c r="D34" i="5" s="1"/>
  <c r="D37" i="5" s="1"/>
  <c r="C24" i="5"/>
  <c r="B24" i="5"/>
  <c r="J23" i="5"/>
  <c r="J22" i="5"/>
  <c r="J21" i="5"/>
  <c r="J20" i="5"/>
  <c r="I17" i="5"/>
  <c r="F17" i="5"/>
  <c r="E17" i="5"/>
  <c r="D17" i="5"/>
  <c r="C17" i="5"/>
  <c r="B17" i="5"/>
  <c r="J17" i="5"/>
  <c r="I12" i="5"/>
  <c r="H12" i="5"/>
  <c r="E12" i="5"/>
  <c r="D12" i="5"/>
  <c r="C12" i="5"/>
  <c r="B12" i="5"/>
  <c r="J12" i="5"/>
  <c r="J36" i="4"/>
  <c r="F34" i="4"/>
  <c r="F37" i="4" s="1"/>
  <c r="J33" i="4"/>
  <c r="J31" i="4"/>
  <c r="I28" i="4"/>
  <c r="H28" i="4"/>
  <c r="H30" i="4" s="1"/>
  <c r="H32" i="4" s="1"/>
  <c r="H34" i="4" s="1"/>
  <c r="H37" i="4" s="1"/>
  <c r="F28" i="4"/>
  <c r="E28" i="4"/>
  <c r="D28" i="4"/>
  <c r="C28" i="4"/>
  <c r="C30" i="4" s="1"/>
  <c r="C32" i="4" s="1"/>
  <c r="C34" i="4" s="1"/>
  <c r="C37" i="4" s="1"/>
  <c r="B28" i="4"/>
  <c r="J27" i="4"/>
  <c r="J26" i="4"/>
  <c r="J28" i="4" s="1"/>
  <c r="I24" i="4"/>
  <c r="I30" i="4" s="1"/>
  <c r="I32" i="4" s="1"/>
  <c r="I34" i="4" s="1"/>
  <c r="I37" i="4" s="1"/>
  <c r="H24" i="4"/>
  <c r="F24" i="4"/>
  <c r="E24" i="4"/>
  <c r="E30" i="4" s="1"/>
  <c r="E32" i="4" s="1"/>
  <c r="E34" i="4" s="1"/>
  <c r="E37" i="4" s="1"/>
  <c r="D24" i="4"/>
  <c r="D30" i="4" s="1"/>
  <c r="D32" i="4" s="1"/>
  <c r="D34" i="4" s="1"/>
  <c r="D37" i="4" s="1"/>
  <c r="C24" i="4"/>
  <c r="B24" i="4"/>
  <c r="J23" i="4"/>
  <c r="J22" i="4"/>
  <c r="J24" i="4" s="1"/>
  <c r="J21" i="4"/>
  <c r="J20" i="4"/>
  <c r="I17" i="4"/>
  <c r="F17" i="4"/>
  <c r="E17" i="4"/>
  <c r="D17" i="4"/>
  <c r="C17" i="4"/>
  <c r="B17" i="4"/>
  <c r="H17" i="4"/>
  <c r="I12" i="4"/>
  <c r="H12" i="4"/>
  <c r="F12" i="4"/>
  <c r="E12" i="4"/>
  <c r="D12" i="4"/>
  <c r="C12" i="4"/>
  <c r="B12" i="4"/>
  <c r="J12" i="4"/>
  <c r="F37" i="3"/>
  <c r="J36" i="3"/>
  <c r="J33" i="3"/>
  <c r="J31" i="3"/>
  <c r="I28" i="3"/>
  <c r="H28" i="3"/>
  <c r="E28" i="3"/>
  <c r="D28" i="3"/>
  <c r="C28" i="3"/>
  <c r="B28" i="3"/>
  <c r="J27" i="3"/>
  <c r="J26" i="3"/>
  <c r="J28" i="3" s="1"/>
  <c r="I24" i="3"/>
  <c r="H24" i="3"/>
  <c r="F24" i="3"/>
  <c r="F30" i="3" s="1"/>
  <c r="F32" i="3" s="1"/>
  <c r="E24" i="3"/>
  <c r="E30" i="3" s="1"/>
  <c r="E32" i="3" s="1"/>
  <c r="E34" i="3" s="1"/>
  <c r="E37" i="3" s="1"/>
  <c r="D24" i="3"/>
  <c r="C24" i="3"/>
  <c r="C30" i="3" s="1"/>
  <c r="C32" i="3" s="1"/>
  <c r="C34" i="3" s="1"/>
  <c r="C37" i="3" s="1"/>
  <c r="B24" i="3"/>
  <c r="B30" i="3" s="1"/>
  <c r="B32" i="3" s="1"/>
  <c r="B34" i="3" s="1"/>
  <c r="B37" i="3" s="1"/>
  <c r="J23" i="3"/>
  <c r="J22" i="3"/>
  <c r="J21" i="3"/>
  <c r="J20" i="3"/>
  <c r="I17" i="3"/>
  <c r="F17" i="3"/>
  <c r="E17" i="3"/>
  <c r="D17" i="3"/>
  <c r="C17" i="3"/>
  <c r="B17" i="3"/>
  <c r="I12" i="3"/>
  <c r="H12" i="3"/>
  <c r="F12" i="3"/>
  <c r="E12" i="3"/>
  <c r="D12" i="3"/>
  <c r="C12" i="3"/>
  <c r="B12" i="3"/>
  <c r="J12" i="3"/>
  <c r="F36" i="2"/>
  <c r="J36" i="2" s="1"/>
  <c r="J33" i="2"/>
  <c r="I32" i="2"/>
  <c r="I34" i="2" s="1"/>
  <c r="I37" i="2" s="1"/>
  <c r="H32" i="2"/>
  <c r="H34" i="2" s="1"/>
  <c r="H37" i="2" s="1"/>
  <c r="F31" i="2"/>
  <c r="J31" i="2" s="1"/>
  <c r="I28" i="2"/>
  <c r="H28" i="2"/>
  <c r="E28" i="2"/>
  <c r="D28" i="2"/>
  <c r="C28" i="2"/>
  <c r="B28" i="2"/>
  <c r="F27" i="2"/>
  <c r="J27" i="2" s="1"/>
  <c r="F26" i="2"/>
  <c r="J26" i="2" s="1"/>
  <c r="I24" i="2"/>
  <c r="H24" i="2"/>
  <c r="E24" i="2"/>
  <c r="E30" i="2" s="1"/>
  <c r="E32" i="2" s="1"/>
  <c r="E34" i="2" s="1"/>
  <c r="E37" i="2" s="1"/>
  <c r="D24" i="2"/>
  <c r="D30" i="2" s="1"/>
  <c r="D32" i="2" s="1"/>
  <c r="D34" i="2" s="1"/>
  <c r="D37" i="2" s="1"/>
  <c r="C24" i="2"/>
  <c r="C30" i="2" s="1"/>
  <c r="C32" i="2" s="1"/>
  <c r="C34" i="2" s="1"/>
  <c r="C37" i="2" s="1"/>
  <c r="B24" i="2"/>
  <c r="B30" i="2" s="1"/>
  <c r="B32" i="2" s="1"/>
  <c r="B34" i="2" s="1"/>
  <c r="F23" i="2"/>
  <c r="J23" i="2" s="1"/>
  <c r="F22" i="2"/>
  <c r="J22" i="2" s="1"/>
  <c r="F21" i="2"/>
  <c r="J21" i="2" s="1"/>
  <c r="F20" i="2"/>
  <c r="J20" i="2" s="1"/>
  <c r="I17" i="2"/>
  <c r="H17" i="2"/>
  <c r="E17" i="2"/>
  <c r="D17" i="2"/>
  <c r="C17" i="2"/>
  <c r="B17" i="2"/>
  <c r="F16" i="2"/>
  <c r="J16" i="2" s="1"/>
  <c r="F15" i="2"/>
  <c r="J15" i="2" s="1"/>
  <c r="I12" i="2"/>
  <c r="H12" i="2"/>
  <c r="E12" i="2"/>
  <c r="D12" i="2"/>
  <c r="C12" i="2"/>
  <c r="B12" i="2"/>
  <c r="F11" i="2"/>
  <c r="J11" i="2" s="1"/>
  <c r="F10" i="2"/>
  <c r="J10" i="2" s="1"/>
  <c r="F9" i="2"/>
  <c r="Q64" i="1"/>
  <c r="O64" i="1"/>
  <c r="M64" i="1"/>
  <c r="K64" i="1"/>
  <c r="I64" i="1"/>
  <c r="G64" i="1"/>
  <c r="Q50" i="1"/>
  <c r="Q43" i="1"/>
  <c r="K43" i="1"/>
  <c r="I43" i="1"/>
  <c r="G43" i="1"/>
  <c r="O42" i="1"/>
  <c r="M41" i="1"/>
  <c r="O41" i="1" s="1"/>
  <c r="K41" i="1"/>
  <c r="I41" i="1"/>
  <c r="M40" i="1"/>
  <c r="M43" i="1" s="1"/>
  <c r="K40" i="1"/>
  <c r="I40" i="1"/>
  <c r="Q27" i="1"/>
  <c r="M27" i="1"/>
  <c r="K27" i="1"/>
  <c r="I27" i="1"/>
  <c r="G27" i="1"/>
  <c r="Q21" i="1"/>
  <c r="M21" i="1"/>
  <c r="M23" i="1" s="1"/>
  <c r="M29" i="1" s="1"/>
  <c r="M31" i="1" s="1"/>
  <c r="M33" i="1" s="1"/>
  <c r="M35" i="1" s="1"/>
  <c r="K21" i="1"/>
  <c r="K23" i="1" s="1"/>
  <c r="K29" i="1" s="1"/>
  <c r="K31" i="1" s="1"/>
  <c r="K33" i="1" s="1"/>
  <c r="K35" i="1" s="1"/>
  <c r="I21" i="1"/>
  <c r="I23" i="1" s="1"/>
  <c r="I29" i="1" s="1"/>
  <c r="I31" i="1" s="1"/>
  <c r="I33" i="1" s="1"/>
  <c r="I35" i="1" s="1"/>
  <c r="G21" i="1"/>
  <c r="G23" i="1" s="1"/>
  <c r="G29" i="1" s="1"/>
  <c r="G31" i="1" s="1"/>
  <c r="G33" i="1" s="1"/>
  <c r="G35" i="1" s="1"/>
  <c r="O14" i="1"/>
  <c r="Q13" i="1"/>
  <c r="Q16" i="1" s="1"/>
  <c r="F12" i="2" l="1"/>
  <c r="J24" i="3"/>
  <c r="H30" i="3"/>
  <c r="H32" i="3" s="1"/>
  <c r="H34" i="3" s="1"/>
  <c r="H37" i="3" s="1"/>
  <c r="D30" i="3"/>
  <c r="D32" i="3" s="1"/>
  <c r="D34" i="3" s="1"/>
  <c r="D37" i="3" s="1"/>
  <c r="I30" i="3"/>
  <c r="I32" i="3" s="1"/>
  <c r="I34" i="3" s="1"/>
  <c r="I37" i="3" s="1"/>
  <c r="B30" i="4"/>
  <c r="B32" i="4" s="1"/>
  <c r="B34" i="4" s="1"/>
  <c r="B37" i="4" s="1"/>
  <c r="J28" i="5"/>
  <c r="E30" i="5"/>
  <c r="E32" i="5" s="1"/>
  <c r="E34" i="5" s="1"/>
  <c r="E37" i="5" s="1"/>
  <c r="J24" i="5"/>
  <c r="C30" i="5"/>
  <c r="C32" i="5" s="1"/>
  <c r="C34" i="5" s="1"/>
  <c r="C37" i="5" s="1"/>
  <c r="H30" i="5"/>
  <c r="H32" i="5" s="1"/>
  <c r="H34" i="5" s="1"/>
  <c r="H37" i="5" s="1"/>
  <c r="B30" i="5"/>
  <c r="B32" i="5" s="1"/>
  <c r="B34" i="5" s="1"/>
  <c r="B37" i="5" s="1"/>
  <c r="C30" i="6"/>
  <c r="C32" i="6" s="1"/>
  <c r="C34" i="6" s="1"/>
  <c r="D30" i="6"/>
  <c r="D32" i="6" s="1"/>
  <c r="D34" i="6" s="1"/>
  <c r="I30" i="6"/>
  <c r="I32" i="6" s="1"/>
  <c r="I34" i="6" s="1"/>
  <c r="I37" i="6" s="1"/>
  <c r="J12" i="6"/>
  <c r="E30" i="6"/>
  <c r="E32" i="6" s="1"/>
  <c r="E34" i="6" s="1"/>
  <c r="J24" i="6"/>
  <c r="B30" i="6"/>
  <c r="B32" i="6" s="1"/>
  <c r="B34" i="6" s="1"/>
  <c r="Q23" i="1"/>
  <c r="Q29" i="1" s="1"/>
  <c r="Q31" i="1" s="1"/>
  <c r="Q33" i="1" s="1"/>
  <c r="Q35" i="1" s="1"/>
  <c r="H17" i="6"/>
  <c r="H17" i="5"/>
  <c r="H17" i="3"/>
  <c r="J17" i="2"/>
  <c r="J24" i="2"/>
  <c r="J30" i="4"/>
  <c r="J32" i="4" s="1"/>
  <c r="J34" i="4" s="1"/>
  <c r="J37" i="4" s="1"/>
  <c r="J30" i="6"/>
  <c r="J32" i="6" s="1"/>
  <c r="J34" i="6" s="1"/>
  <c r="J37" i="6" s="1"/>
  <c r="J28" i="2"/>
  <c r="J30" i="3"/>
  <c r="J32" i="3" s="1"/>
  <c r="J34" i="3" s="1"/>
  <c r="J37" i="3" s="1"/>
  <c r="J30" i="5"/>
  <c r="J32" i="5" s="1"/>
  <c r="J34" i="5" s="1"/>
  <c r="J37" i="5" s="1"/>
  <c r="O40" i="1"/>
  <c r="O43" i="1" s="1"/>
  <c r="J9" i="2"/>
  <c r="J12" i="2" s="1"/>
  <c r="J17" i="3"/>
  <c r="F17" i="2"/>
  <c r="F24" i="2"/>
  <c r="F28" i="2"/>
  <c r="J17" i="4"/>
  <c r="J17" i="6"/>
  <c r="F30" i="2" l="1"/>
  <c r="J30" i="2" l="1"/>
  <c r="J32" i="2" s="1"/>
  <c r="J34" i="2" s="1"/>
  <c r="J37" i="2" s="1"/>
  <c r="F32" i="2"/>
  <c r="F34" i="2" s="1"/>
  <c r="F37" i="2" s="1"/>
</calcChain>
</file>

<file path=xl/sharedStrings.xml><?xml version="1.0" encoding="utf-8"?>
<sst xmlns="http://schemas.openxmlformats.org/spreadsheetml/2006/main" count="267" uniqueCount="115">
  <si>
    <t>ADJUSTED EARNINGS ATTRIBUTABLE TO GLOBAL PAYMENTS (NON-GAAP)</t>
  </si>
  <si>
    <t>GLOBAL PAYMENTS INC. AND SUBSIDIARIES</t>
  </si>
  <si>
    <t>SELECTED FINANCIAL HIGHLIGHTS</t>
  </si>
  <si>
    <t>(In millions rounded to nearest hundred thousand, except per share data)</t>
  </si>
  <si>
    <t>Calendar Year ending December 31, 2017</t>
  </si>
  <si>
    <t>Q1</t>
  </si>
  <si>
    <t>Q2</t>
  </si>
  <si>
    <t>Q3</t>
  </si>
  <si>
    <t>Q4</t>
  </si>
  <si>
    <t>Mar-17</t>
  </si>
  <si>
    <t>Jun-17</t>
  </si>
  <si>
    <t>Sep-17</t>
  </si>
  <si>
    <t>Dec-17</t>
  </si>
  <si>
    <t>Calendar 2017</t>
  </si>
  <si>
    <t>Mar- 18</t>
  </si>
  <si>
    <t>GAAP Revenues</t>
  </si>
  <si>
    <t>Less: Adjustments</t>
  </si>
  <si>
    <t>Adjusted net revenue</t>
  </si>
  <si>
    <t>Less: Gaming Cash advance/ Other</t>
  </si>
  <si>
    <t>Add: Network fees</t>
  </si>
  <si>
    <t>Adjusted net revenue plus network fees</t>
  </si>
  <si>
    <t>Operating expenses</t>
  </si>
  <si>
    <t>Cost of service</t>
  </si>
  <si>
    <t>Selling, general and administrative</t>
  </si>
  <si>
    <t>Adjusted operating income</t>
  </si>
  <si>
    <t>Interest and other income</t>
  </si>
  <si>
    <t>Interest and other expense</t>
  </si>
  <si>
    <t>Income before income taxes</t>
  </si>
  <si>
    <t>Provision for income taxes</t>
  </si>
  <si>
    <t>Adjusted net income</t>
  </si>
  <si>
    <t>Less: Net income attributable to noncontrolling interests, net of tax</t>
  </si>
  <si>
    <t>Adjusted net income attributable to Global Payments</t>
  </si>
  <si>
    <t>Adjusted net revenue:</t>
  </si>
  <si>
    <t>North America</t>
  </si>
  <si>
    <t>Europe</t>
  </si>
  <si>
    <t>Asia-Pacific</t>
  </si>
  <si>
    <t>Total adjusted net revenue plus network fees</t>
  </si>
  <si>
    <t>Adjusted operating income:</t>
  </si>
  <si>
    <t>Corporate</t>
  </si>
  <si>
    <t>Operating income</t>
  </si>
  <si>
    <t>SELECTED BALANCE SHEET AND CASH FLOW HIGHLIGHTS</t>
  </si>
  <si>
    <t>Cash flow from operating activities</t>
  </si>
  <si>
    <t>Changes in settlement processing assets and obligations, net</t>
  </si>
  <si>
    <t>Merger-related costs</t>
  </si>
  <si>
    <t>Capital expenditures</t>
  </si>
  <si>
    <t>Distributions to noncontrolling interests</t>
  </si>
  <si>
    <t>Free cash flow</t>
  </si>
  <si>
    <t>Adjusted operating income, adjusted net income and adjusted EPS exclude acquisition-related intangible amortization expense, share-based compensation and certain other items specific to each reporting period as more fully described in the accompanying reconciliations. The tax rate used in determining the net income impact of earnings adjustments is either the jurisdictional statutory rate in effect at the time of the adjustment or the jurisdictional expected annual effective tax rate for the period, depending on the nature and timing of the adjustment.</t>
  </si>
  <si>
    <t>RECONCILIATION OF ADJUSTED NET REVENUE AND ADJUSTED EARNINGS SEGMENT INFORMATION TO GAAP - First Quarter CY2018</t>
  </si>
  <si>
    <t>(In millions, except per share data)</t>
  </si>
  <si>
    <t>Three Months Ended</t>
  </si>
  <si>
    <t/>
  </si>
  <si>
    <t>GAAP</t>
  </si>
  <si>
    <t>Non-GAAP</t>
  </si>
  <si>
    <t>Non-GAAP Adjusted net revenue plus network fees</t>
  </si>
  <si>
    <t>Revenues:</t>
  </si>
  <si>
    <t>Total revenues</t>
  </si>
  <si>
    <t>Operating Expenses</t>
  </si>
  <si>
    <t>Cost of service</t>
  </si>
  <si>
    <t>Selling, general and administrative</t>
  </si>
  <si>
    <t>Adjusted operating income (loss) for segments:</t>
  </si>
  <si>
    <t>Interest and other income</t>
  </si>
  <si>
    <t>Interest and other expense</t>
  </si>
  <si>
    <t>Income before income taxes</t>
  </si>
  <si>
    <t>Net income</t>
  </si>
  <si>
    <t>Less: Net income attributable to noncontrolling interests, net of income tax</t>
  </si>
  <si>
    <t>RECONCILIATION OF ADJUSTED NET REVENUE AND ADJUSTED EARNINGS SEGMENT INFORMATION TO GAAP - Fourth Quarter CY2017</t>
  </si>
  <si>
    <t>RECONCILIATION OF ADJUSTED NET REVENUE AND ADJUSTED EARNINGS SEGMENT INFORMATION TO GAAP - Third Quarter CY2017</t>
  </si>
  <si>
    <t>RECONCILIATION OF ADJUSTED NET REVENUE AND ADJUSTED EARNINGS SEGMENT INFORMATION TO GAAP - Second Quarter CY2017</t>
  </si>
  <si>
    <t>RECONCILIATION OF ADJUSTED NET REVENUE AND ADJUSTED EARNINGS SEGMENT INFORMATION TO GAAP - First Quarter CY2017</t>
  </si>
  <si>
    <t>Other</t>
  </si>
  <si>
    <t>Adjusted net revenue excludes gross-up related payments associated with certain lines of business to reflect economic benefits to the company. On a GAAP basis, these payments are presented gross in both revenues and operating expenses.</t>
  </si>
  <si>
    <r>
      <t>INCOME AND EXPENSES ON AN ADJUSTED EARNINGS BASIS</t>
    </r>
    <r>
      <rPr>
        <b/>
        <u/>
        <vertAlign val="superscript"/>
        <sz val="10"/>
        <color rgb="FF000000"/>
        <rFont val="Arial"/>
        <family val="2"/>
      </rPr>
      <t>1</t>
    </r>
    <r>
      <rPr>
        <b/>
        <u/>
        <sz val="10"/>
        <color rgb="FF000000"/>
        <rFont val="Arial"/>
        <family val="2"/>
      </rPr>
      <t xml:space="preserve"> (NON-GAAP)</t>
    </r>
  </si>
  <si>
    <r>
      <t>Adjusted diluted earnings per share</t>
    </r>
    <r>
      <rPr>
        <vertAlign val="superscript"/>
        <sz val="10"/>
        <color rgb="FF000000"/>
        <rFont val="Arial"/>
        <family val="2"/>
      </rPr>
      <t>2</t>
    </r>
  </si>
  <si>
    <r>
      <t>Diluted weighted average shares outstanding</t>
    </r>
    <r>
      <rPr>
        <vertAlign val="superscript"/>
        <sz val="10"/>
        <color rgb="FF000000"/>
        <rFont val="Arial"/>
        <family val="2"/>
      </rPr>
      <t>2</t>
    </r>
  </si>
  <si>
    <r>
      <rPr>
        <b/>
        <u/>
        <sz val="10"/>
        <color rgb="FF000000"/>
        <rFont val="Arial"/>
        <family val="2"/>
      </rPr>
      <t>ADJUSTED EARNINGS SEGMENT INFORMATION</t>
    </r>
    <r>
      <rPr>
        <vertAlign val="superscript"/>
        <sz val="10"/>
        <color rgb="FF000000"/>
        <rFont val="Arial"/>
        <family val="2"/>
      </rPr>
      <t>1</t>
    </r>
  </si>
  <si>
    <r>
      <t>Available cash</t>
    </r>
    <r>
      <rPr>
        <vertAlign val="superscript"/>
        <sz val="10"/>
        <color rgb="FF000000"/>
        <rFont val="Arial"/>
        <family val="2"/>
      </rPr>
      <t>3</t>
    </r>
  </si>
  <si>
    <r>
      <t>Debt</t>
    </r>
    <r>
      <rPr>
        <vertAlign val="superscript"/>
        <sz val="10"/>
        <color rgb="FF000000"/>
        <rFont val="Arial"/>
        <family val="2"/>
      </rPr>
      <t>4</t>
    </r>
  </si>
  <si>
    <r>
      <t>Adjusted Free Cash Flow</t>
    </r>
    <r>
      <rPr>
        <u/>
        <vertAlign val="superscript"/>
        <sz val="10"/>
        <color rgb="FF000000"/>
        <rFont val="Arial"/>
        <family val="2"/>
      </rPr>
      <t>5</t>
    </r>
    <r>
      <rPr>
        <u/>
        <sz val="10"/>
        <color rgb="FF000000"/>
        <rFont val="Arial"/>
        <family val="2"/>
      </rPr>
      <t>:</t>
    </r>
  </si>
  <si>
    <r>
      <rPr>
        <vertAlign val="superscript"/>
        <sz val="10"/>
        <color rgb="FF000000"/>
        <rFont val="Arial"/>
        <family val="2"/>
      </rPr>
      <t>1</t>
    </r>
    <r>
      <rPr>
        <sz val="10"/>
        <color rgb="FF000000"/>
        <rFont val="Arial"/>
        <family val="2"/>
      </rPr>
      <t xml:space="preserve"> Global Payments supplements revenues, income and earnings per share ("EPS") information determined in accordance with U.S. GAAP by providing these measures with certain adjustments (such measures being non-GAAP financial measures) in these schedules to assist with evaluating our performance. In addition to GAAP measures, management uses these non-GAAP financial measures to focus on the factors the company believes are pertinent to the daily management of our operations. Management believes adjusted net revenue plus network fees more closely reflects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net revenue plus network fees, adjusted operating income,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 </t>
    </r>
  </si>
  <si>
    <r>
      <rPr>
        <vertAlign val="superscript"/>
        <sz val="10"/>
        <color rgb="FF000000"/>
        <rFont val="Arial"/>
        <family val="2"/>
      </rPr>
      <t>2</t>
    </r>
    <r>
      <rPr>
        <sz val="10"/>
        <color rgb="FF000000"/>
        <rFont val="Arial"/>
        <family val="2"/>
      </rPr>
      <t xml:space="preserve"> Adjusted EPS is calculated by dividing adjusted net income attributable to Global Payments by the diluted weighted-average number of shares outstanding.</t>
    </r>
  </si>
  <si>
    <r>
      <rPr>
        <vertAlign val="superscript"/>
        <sz val="10"/>
        <color rgb="FF000000"/>
        <rFont val="Arial"/>
        <family val="2"/>
      </rPr>
      <t>3</t>
    </r>
    <r>
      <rPr>
        <sz val="10"/>
        <color rgb="FF000000"/>
        <rFont val="Arial"/>
        <family val="2"/>
      </rPr>
      <t xml:space="preserve"> Available cash is defined as cash and cash equivalents excluding settlement-related cash balances, funds held as collateral for merchant losses and funds held for customers.   </t>
    </r>
  </si>
  <si>
    <r>
      <rPr>
        <vertAlign val="superscript"/>
        <sz val="10"/>
        <color rgb="FF000000"/>
        <rFont val="Arial"/>
        <family val="2"/>
      </rPr>
      <t>4</t>
    </r>
    <r>
      <rPr>
        <sz val="10"/>
        <color rgb="FF000000"/>
        <rFont val="Arial"/>
        <family val="2"/>
      </rPr>
      <t xml:space="preserve"> Debt excludes lines of credit that we use to fund settlement. </t>
    </r>
  </si>
  <si>
    <r>
      <rPr>
        <vertAlign val="superscript"/>
        <sz val="10"/>
        <color rgb="FF000000"/>
        <rFont val="Arial"/>
        <family val="2"/>
      </rPr>
      <t>5</t>
    </r>
    <r>
      <rPr>
        <sz val="10"/>
        <color rgb="FF000000"/>
        <rFont val="Arial"/>
        <family val="2"/>
      </rPr>
      <t xml:space="preserve">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costs, less capital expenditures and distributions to non-controlling interests. On January 1, 2017, we adopted Accounting Standards Update ("ASU") 2016-09 - “Compensation – Stock Compensation (Topic 718): Improvements to Employee Share-Based Accounting.” In accordance with this new standard, excess tax benefits from share-based compensation plans, which were previously reflected as a financing activity in our consolidated statements of cash flows, are now presented as an operating activity (included in “Other, net”) using a retrospective transition method for all periods presented. Our measure of free cash flow reflects management's judgment of particular items and may not be comparable to similarly titled measures reported by other companies.</t>
    </r>
  </si>
  <si>
    <t xml:space="preserve">Global Payments adopted Accounting Standards Codification 606, Revenue from Contracts with Customers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t>
  </si>
  <si>
    <r>
      <t>Less: Gaming Cash advance/ Other</t>
    </r>
    <r>
      <rPr>
        <vertAlign val="superscript"/>
        <sz val="10"/>
        <color rgb="FF000000"/>
        <rFont val="Arial"/>
        <family val="2"/>
      </rPr>
      <t>(3)</t>
    </r>
  </si>
  <si>
    <r>
      <t>Network Fees</t>
    </r>
    <r>
      <rPr>
        <vertAlign val="superscript"/>
        <sz val="10"/>
        <color rgb="FF000000"/>
        <rFont val="Arial"/>
        <family val="2"/>
      </rPr>
      <t>(3)</t>
    </r>
  </si>
  <si>
    <r>
      <t>Diluted shares</t>
    </r>
    <r>
      <rPr>
        <vertAlign val="superscript"/>
        <sz val="10"/>
        <color rgb="FF000000"/>
        <rFont val="Arial"/>
        <family val="2"/>
      </rPr>
      <t>(4)</t>
    </r>
  </si>
  <si>
    <r>
      <t>Adjusted diluted earnings per share</t>
    </r>
    <r>
      <rPr>
        <vertAlign val="superscript"/>
        <sz val="10"/>
        <color rgb="FF000000"/>
        <rFont val="Arial"/>
        <family val="2"/>
      </rPr>
      <t>(4)</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</si>
  <si>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March 31, 2018, includes $3.6 million to eliminate the effect of acquisition accounting fair value adjustments for software deferred revenue associated with the ACTIVE Network transaction.</t>
    </r>
  </si>
  <si>
    <r>
      <rPr>
        <vertAlign val="superscript"/>
        <sz val="10"/>
        <color rgb="FF000000"/>
        <rFont val="Arial"/>
        <family val="2"/>
      </rPr>
      <t>(2)</t>
    </r>
    <r>
      <rPr>
        <sz val="10"/>
        <color rgb="FF000000"/>
        <rFont val="Arial"/>
        <family val="2"/>
      </rPr>
      <t xml:space="preserve"> Represents adjustments to exclude acquisition-related intangible amortization expense, share-based compensation expense and the related income tax benefits of each.
For the three months ended March 31, 2018, earnings adjustments to operating income include $88.9 million in cost of service and $32.7 million in selling, general and administrative expenses. Adjustments to cost of service include amortization of acquired intangibles of $88.4 million and acquisition and integration expenses of $0.5 million. Adjustments to selling, general and administrative expenses include share-based compensation expense of $14.9 million and acquisition and integration expenses of $17.8 million. 
For the three months ended March 31, 2018, earnings adjustments to net income attributable to Global Payments also include the removal of a $9.6million gain recognized on the reorganization of Interac Association of which we were a member through one of our Canadian subsidiaries. The earnings adjustments also include the removal of $1.9 million in expense associated with the write-off of unamortized debt issuance cost related to the refinancing of a term loan.</t>
    </r>
  </si>
  <si>
    <r>
      <rPr>
        <vertAlign val="superscript"/>
        <sz val="10"/>
        <color rgb="FF000000"/>
        <rFont val="Arial"/>
        <family val="2"/>
      </rPr>
      <t>(4)</t>
    </r>
    <r>
      <rPr>
        <sz val="10"/>
        <color rgb="FF000000"/>
        <rFont val="Arial"/>
        <family val="2"/>
      </rPr>
      <t xml:space="preserve"> Adjusted EPS is calculated by dividing adjusted net income attributable to Global Payments by the diluted weighted-average number of shares outstanding.</t>
    </r>
  </si>
  <si>
    <r>
      <t>Net Revenue Adjustment</t>
    </r>
    <r>
      <rPr>
        <vertAlign val="superscript"/>
        <sz val="10"/>
        <color rgb="FF000000"/>
        <rFont val="Arial"/>
        <family val="2"/>
      </rPr>
      <t>(1)</t>
    </r>
  </si>
  <si>
    <r>
      <t>Earnings Adjustments</t>
    </r>
    <r>
      <rPr>
        <vertAlign val="superscript"/>
        <sz val="10"/>
        <color rgb="FF000000"/>
        <rFont val="Arial"/>
        <family val="2"/>
      </rPr>
      <t>(2)</t>
    </r>
  </si>
  <si>
    <r>
      <rPr>
        <vertAlign val="superscript"/>
        <sz val="10"/>
        <color rgb="FF000000"/>
        <rFont val="Arial"/>
        <family val="2"/>
      </rPr>
      <t xml:space="preserve">(3) </t>
    </r>
    <r>
      <rPr>
        <sz val="10"/>
        <color rgb="FF000000"/>
        <rFont val="Arial"/>
        <family val="2"/>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March 31, 2018 are presented on a basis that is comparable to the prior year.</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</si>
  <si>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December 31, 2017, includes $5.2 million to eliminate the effect of acquisition accounting fair value adjustments for software deferred revenue associated with the ACTIVE Network transaction.</t>
    </r>
  </si>
  <si>
    <r>
      <rPr>
        <vertAlign val="superscript"/>
        <sz val="10"/>
        <color rgb="FF000000"/>
        <rFont val="Arial"/>
        <family val="2"/>
      </rPr>
      <t>(2)</t>
    </r>
    <r>
      <rPr>
        <sz val="10"/>
        <color rgb="FF000000"/>
        <rFont val="Arial"/>
        <family val="2"/>
      </rPr>
      <t xml:space="preserve"> Represents adjustments to exclude acquisition-related intangible amortization expense, share-based compensation expense and the related income tax benefits of each.</t>
    </r>
  </si>
  <si>
    <r>
      <rPr>
        <vertAlign val="superscript"/>
        <sz val="10"/>
        <color rgb="FF000000"/>
        <rFont val="Arial"/>
        <family val="2"/>
      </rPr>
      <t>(3)</t>
    </r>
    <r>
      <rPr>
        <sz val="10"/>
        <color rgb="FF000000"/>
        <rFont val="Arial"/>
        <family val="2"/>
      </rPr>
      <t xml:space="preserve"> Adjustments include acquisition and integration costs of $25.1 million, $6.0 million of platform integration costs and $0.6 million of employee termination expenses as well as the related income tax benefits of each.
In addition, income taxes on adjustments for the three months ended December 31, 2017 reflect the removal of a $158.7 million income tax benefit recorded in connection with the U.S. Tax Cuts and Jobs Act of 2017.</t>
    </r>
  </si>
  <si>
    <r>
      <rPr>
        <vertAlign val="superscript"/>
        <sz val="10"/>
        <color rgb="FF000000"/>
        <rFont val="Arial"/>
        <family val="2"/>
      </rPr>
      <t xml:space="preserve">(4) </t>
    </r>
    <r>
      <rPr>
        <sz val="10"/>
        <color rgb="FF000000"/>
        <rFont val="Arial"/>
        <family val="2"/>
      </rPr>
      <t xml:space="preserve">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Adjusted net revenue plus network fees for the three months ended December 31, 2017 includes a presentation adjustment for our gaming cash advance solutions to be on a basis that is comparable to the current year.
</t>
    </r>
  </si>
  <si>
    <r>
      <rPr>
        <vertAlign val="superscript"/>
        <sz val="10"/>
        <color rgb="FF000000"/>
        <rFont val="Arial"/>
        <family val="2"/>
      </rPr>
      <t>(5)</t>
    </r>
    <r>
      <rPr>
        <sz val="10"/>
        <color rgb="FF000000"/>
        <rFont val="Arial"/>
        <family val="2"/>
      </rPr>
      <t xml:space="preserve"> Adjusted EPS is calculated by dividing adjusted net income attributable to Global Payments by the diluted weighted-average number of shares outstanding.</t>
    </r>
  </si>
  <si>
    <r>
      <t>Other</t>
    </r>
    <r>
      <rPr>
        <vertAlign val="superscript"/>
        <sz val="10"/>
        <color rgb="FF000000"/>
        <rFont val="Arial"/>
        <family val="2"/>
      </rPr>
      <t>(3)</t>
    </r>
  </si>
  <si>
    <r>
      <t>Less: Gaming Cash advance/ Other</t>
    </r>
    <r>
      <rPr>
        <vertAlign val="superscript"/>
        <sz val="10"/>
        <color rgb="FF000000"/>
        <rFont val="Arial"/>
        <family val="2"/>
      </rPr>
      <t>(4)</t>
    </r>
  </si>
  <si>
    <r>
      <t>Network Fees</t>
    </r>
    <r>
      <rPr>
        <vertAlign val="superscript"/>
        <sz val="10"/>
        <color rgb="FF000000"/>
        <rFont val="Arial"/>
        <family val="2"/>
      </rPr>
      <t>(4)</t>
    </r>
  </si>
  <si>
    <r>
      <t>Diluted shares</t>
    </r>
    <r>
      <rPr>
        <vertAlign val="superscript"/>
        <sz val="10"/>
        <color rgb="FF000000"/>
        <rFont val="Arial"/>
        <family val="2"/>
      </rPr>
      <t>(5)</t>
    </r>
  </si>
  <si>
    <r>
      <t>Adjusted diluted earnings per share</t>
    </r>
    <r>
      <rPr>
        <vertAlign val="superscript"/>
        <sz val="10"/>
        <color rgb="FF000000"/>
        <rFont val="Arial"/>
        <family val="2"/>
      </rPr>
      <t>(5)</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</si>
  <si>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September 30, 2017, includes $2.0 million to eliminate the effect of acquisition accounting fair value adjustments for software deferred revenue associated with the ACTIVE Network transaction.</t>
    </r>
  </si>
  <si>
    <r>
      <rPr>
        <vertAlign val="superscript"/>
        <sz val="10"/>
        <color rgb="FF000000"/>
        <rFont val="Arial"/>
        <family val="2"/>
      </rPr>
      <t>(3)</t>
    </r>
    <r>
      <rPr>
        <sz val="10"/>
        <color rgb="FF000000"/>
        <rFont val="Arial"/>
        <family val="2"/>
      </rPr>
      <t xml:space="preserve"> Adjustments include acquisition and integration costs of $21.5 million and $0.4 million of employee termination expenses as well as the related income tax benefits of each.  Net income attributable to Global Payments also reflects an adjustment for the removal of a $7.7 million tax benefit associated with the vesting of share-based awards.</t>
    </r>
  </si>
  <si>
    <r>
      <rPr>
        <vertAlign val="superscript"/>
        <sz val="10"/>
        <color rgb="FF000000"/>
        <rFont val="Arial"/>
        <family val="2"/>
      </rPr>
      <t xml:space="preserve">(4) </t>
    </r>
    <r>
      <rPr>
        <sz val="10"/>
        <color rgb="FF000000"/>
        <rFont val="Arial"/>
        <family val="2"/>
      </rPr>
      <t xml:space="preserve">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Adjusted net revenue plus network fees for the three months ended September 30, 2017 includes a presentation adjustment for our gaming cash advance solutions to be on a basis that is comparable to the current year.
</t>
    </r>
  </si>
  <si>
    <r>
      <rPr>
        <vertAlign val="superscript"/>
        <sz val="10"/>
        <color rgb="FF000000"/>
        <rFont val="Arial"/>
        <family val="2"/>
      </rPr>
      <t xml:space="preserve">(1) </t>
    </r>
    <r>
      <rPr>
        <sz val="10"/>
        <color rgb="FF000000"/>
        <rFont val="Arial"/>
        <family val="2"/>
      </rPr>
      <t>Represents adjustments to revenues for gross-up related payments (included in operating expenses) associated with certain lines of business to reflect economic benefits to the company.</t>
    </r>
  </si>
  <si>
    <r>
      <rPr>
        <vertAlign val="superscript"/>
        <sz val="10"/>
        <color rgb="FF000000"/>
        <rFont val="Arial"/>
        <family val="2"/>
      </rPr>
      <t>(3)</t>
    </r>
    <r>
      <rPr>
        <sz val="10"/>
        <color rgb="FF000000"/>
        <rFont val="Arial"/>
        <family val="2"/>
      </rPr>
      <t xml:space="preserve"> Adjustments include merger-related costs of $21.9 million as well as the related income tax benefit.  Net income attributable to Global Payments also reflects an adjustment to remove a non-cash charge of $6.8 million associated with the refinancing of our corporate credit facility as well as the removal of a $2.4 million tax benefit associated with the elimination of a deferred tax liability. </t>
    </r>
  </si>
  <si>
    <r>
      <rPr>
        <vertAlign val="superscript"/>
        <sz val="10"/>
        <color rgb="FF000000"/>
        <rFont val="Arial"/>
        <family val="2"/>
      </rPr>
      <t xml:space="preserve">(4) </t>
    </r>
    <r>
      <rPr>
        <sz val="10"/>
        <color rgb="FF000000"/>
        <rFont val="Arial"/>
        <family val="2"/>
      </rPr>
      <t xml:space="preserve">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Adjusted net revenue plus network fees for the three months ended June 30, 2017 includes a presentation adjustment for our gaming cash advance solutions to be on a basis that is comparable to the current year.
</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</si>
  <si>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t>
    </r>
  </si>
  <si>
    <r>
      <rPr>
        <vertAlign val="superscript"/>
        <sz val="10"/>
        <color rgb="FF000000"/>
        <rFont val="Arial"/>
        <family val="2"/>
      </rPr>
      <t xml:space="preserve">(2) </t>
    </r>
    <r>
      <rPr>
        <sz val="10"/>
        <color rgb="FF000000"/>
        <rFont val="Arial"/>
        <family val="2"/>
      </rPr>
      <t>Represents adjustments to exclude acquisition-related intangible amortization expense, share-based compensation expense and the related income tax benefits of each.</t>
    </r>
  </si>
  <si>
    <r>
      <rPr>
        <vertAlign val="superscript"/>
        <sz val="10"/>
        <color rgb="FF000000"/>
        <rFont val="Arial"/>
        <family val="2"/>
      </rPr>
      <t>(3)</t>
    </r>
    <r>
      <rPr>
        <sz val="10"/>
        <color rgb="FF000000"/>
        <rFont val="Arial"/>
        <family val="2"/>
      </rPr>
      <t xml:space="preserve"> Adjustments include merger and acquisition-related costs of $26.1 and $4.3 million of employee termination expenses as well as the related income tax benefits of each.</t>
    </r>
  </si>
  <si>
    <r>
      <rPr>
        <vertAlign val="superscript"/>
        <sz val="10"/>
        <color rgb="FF000000"/>
        <rFont val="Arial"/>
        <family val="2"/>
      </rPr>
      <t xml:space="preserve">(4) </t>
    </r>
    <r>
      <rPr>
        <sz val="10"/>
        <color rgb="FF000000"/>
        <rFont val="Arial"/>
        <family val="2"/>
      </rPr>
      <t xml:space="preserve">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Adjusted net revenue plus network fees for the three months ended March 31, 2017 includes a presentation adjustment for our gaming cash advance solutions to be on a basis that is comparable to the current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</si>
</sst>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0.0_);_(\(#,##0.0\);_(&quot;—&quot;_);_(@_)"/>
    <numFmt numFmtId="165" formatCode="_(#,##0_);_(\(#,##0\);_(&quot;—&quot;_);_(@_)"/>
    <numFmt numFmtId="166" formatCode="_(#,##0.00_);_(\(#,##0.00\);_(&quot;—&quot;_);_(@_)"/>
    <numFmt numFmtId="167" formatCode="mmmm\ d\,\ yyyy"/>
    <numFmt numFmtId="168" formatCode="_(&quot;$&quot;* #,##0.0_);_(&quot;$&quot;* \(#,##0.0\);_(&quot;$&quot;* &quot;—&quot;_);_(@_)"/>
    <numFmt numFmtId="169" formatCode="_(#,##0.##########_);_(\(#,##0.##########\);_(&quot;—&quot;_);_(@_)"/>
    <numFmt numFmtId="170" formatCode="_(&quot;$&quot;* #,##0.00_);_(&quot;$&quot;* \(#,##0.00\);_(&quot;$&quot;* &quot;—&quot;_);_(@_)"/>
    <numFmt numFmtId="171" formatCode="0.0%"/>
  </numFmts>
  <fonts count="10" x14ac:knownFonts="1">
    <font>
      <sz val="10"/>
      <color rgb="FF000000"/>
      <name val="Times New Roman"/>
    </font>
    <font>
      <sz val="10"/>
      <color rgb="FF000000"/>
      <name val="Times New Roman"/>
    </font>
    <font>
      <b/>
      <sz val="10"/>
      <color rgb="FF000000"/>
      <name val="Arial"/>
      <family val="2"/>
    </font>
    <font>
      <sz val="10"/>
      <color rgb="FF000000"/>
      <name val="Arial"/>
      <family val="2"/>
    </font>
    <font>
      <i/>
      <sz val="10"/>
      <color rgb="FF000000"/>
      <name val="Arial"/>
      <family val="2"/>
    </font>
    <font>
      <u/>
      <sz val="10"/>
      <color rgb="FF000000"/>
      <name val="Arial"/>
      <family val="2"/>
    </font>
    <font>
      <b/>
      <u/>
      <sz val="10"/>
      <color rgb="FF000000"/>
      <name val="Arial"/>
      <family val="2"/>
    </font>
    <font>
      <b/>
      <u/>
      <vertAlign val="superscript"/>
      <sz val="10"/>
      <color rgb="FF000000"/>
      <name val="Arial"/>
      <family val="2"/>
    </font>
    <font>
      <vertAlign val="superscript"/>
      <sz val="10"/>
      <color rgb="FF000000"/>
      <name val="Arial"/>
      <family val="2"/>
    </font>
    <font>
      <u/>
      <vertAlign val="superscript"/>
      <sz val="10"/>
      <color rgb="FF000000"/>
      <name val="Arial"/>
      <family val="2"/>
    </font>
  </fonts>
  <fills count="3">
    <fill>
      <patternFill patternType="none"/>
    </fill>
    <fill>
      <patternFill patternType="gray125"/>
    </fill>
    <fill>
      <patternFill patternType="solid">
        <fgColor rgb="FFCCEEFF"/>
      </patternFill>
    </fill>
  </fills>
  <borders count="10">
    <border>
      <left/>
      <right/>
      <top/>
      <bottom/>
      <diagonal/>
    </border>
    <border>
      <left/>
      <right/>
      <top/>
      <bottom style="medium">
        <color auto="1"/>
      </bottom>
      <diagonal/>
    </border>
    <border>
      <left/>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style="thin">
        <color auto="1"/>
      </top>
      <bottom style="double">
        <color auto="1"/>
      </bottom>
      <diagonal/>
    </border>
    <border>
      <left/>
      <right/>
      <top/>
      <bottom style="double">
        <color auto="1"/>
      </bottom>
      <diagonal/>
    </border>
  </borders>
  <cellStyleXfs count="2">
    <xf numFmtId="0" fontId="0" fillId="0" borderId="0"/>
    <xf numFmtId="9" fontId="1" fillId="0" borderId="0" applyFont="0" applyFill="0" applyBorder="0" applyAlignment="0" applyProtection="0"/>
  </cellStyleXfs>
  <cellXfs count="83">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left"/>
    </xf>
    <xf numFmtId="171" fontId="3" fillId="0" borderId="0" xfId="1" applyNumberFormat="1" applyFont="1" applyAlignment="1">
      <alignment horizontal="left"/>
    </xf>
    <xf numFmtId="0" fontId="3" fillId="0" borderId="0" xfId="0" applyFont="1" applyAlignment="1">
      <alignment wrapText="1"/>
    </xf>
    <xf numFmtId="0" fontId="4" fillId="0" borderId="1" xfId="0" applyFont="1" applyBorder="1" applyAlignment="1">
      <alignment wrapText="1"/>
    </xf>
    <xf numFmtId="0" fontId="3" fillId="0" borderId="1"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center" wrapText="1"/>
    </xf>
    <xf numFmtId="0" fontId="3" fillId="0" borderId="2" xfId="0" applyFont="1" applyBorder="1" applyAlignment="1">
      <alignment horizontal="left"/>
    </xf>
    <xf numFmtId="0" fontId="3" fillId="0" borderId="4" xfId="0" applyFont="1" applyBorder="1" applyAlignment="1">
      <alignment horizontal="left"/>
    </xf>
    <xf numFmtId="0" fontId="3" fillId="0" borderId="0" xfId="0" applyFont="1" applyAlignment="1">
      <alignment horizontal="left"/>
    </xf>
    <xf numFmtId="0" fontId="3" fillId="0" borderId="0" xfId="0" applyFont="1" applyAlignment="1">
      <alignment horizontal="center" wrapText="1"/>
    </xf>
    <xf numFmtId="0" fontId="3" fillId="0" borderId="0" xfId="0" applyFont="1" applyAlignment="1">
      <alignment horizontal="center"/>
    </xf>
    <xf numFmtId="171" fontId="3" fillId="0" borderId="0" xfId="1" applyNumberFormat="1" applyFont="1" applyAlignment="1">
      <alignment horizontal="center"/>
    </xf>
    <xf numFmtId="0" fontId="5" fillId="0" borderId="0" xfId="0" applyFont="1" applyAlignment="1">
      <alignment horizontal="center" wrapText="1"/>
    </xf>
    <xf numFmtId="171" fontId="5" fillId="0" borderId="0" xfId="1" applyNumberFormat="1" applyFont="1" applyAlignment="1">
      <alignment horizontal="center"/>
    </xf>
    <xf numFmtId="0" fontId="5" fillId="0" borderId="0" xfId="0" applyFont="1" applyAlignment="1">
      <alignment horizontal="center"/>
    </xf>
    <xf numFmtId="0" fontId="6" fillId="0" borderId="0" xfId="0" applyFont="1" applyAlignment="1">
      <alignment wrapText="1"/>
    </xf>
    <xf numFmtId="164" fontId="3" fillId="0" borderId="0" xfId="0" applyNumberFormat="1" applyFont="1" applyAlignment="1"/>
    <xf numFmtId="0" fontId="3" fillId="0" borderId="0" xfId="0" applyFont="1" applyAlignment="1"/>
    <xf numFmtId="171" fontId="3" fillId="0" borderId="0" xfId="1" applyNumberFormat="1" applyFont="1" applyAlignment="1"/>
    <xf numFmtId="165" fontId="3" fillId="0" borderId="0" xfId="0" applyNumberFormat="1" applyFont="1" applyAlignment="1">
      <alignment horizontal="left"/>
    </xf>
    <xf numFmtId="164" fontId="3" fillId="0" borderId="2" xfId="0" applyNumberFormat="1" applyFont="1" applyBorder="1" applyAlignment="1"/>
    <xf numFmtId="0" fontId="4" fillId="0" borderId="0" xfId="0" applyFont="1" applyAlignment="1">
      <alignment horizontal="left"/>
    </xf>
    <xf numFmtId="164" fontId="3" fillId="0" borderId="0" xfId="0" applyNumberFormat="1" applyFont="1" applyAlignment="1">
      <alignment horizontal="left"/>
    </xf>
    <xf numFmtId="164" fontId="3" fillId="0" borderId="4" xfId="0" applyNumberFormat="1" applyFont="1" applyBorder="1" applyAlignment="1"/>
    <xf numFmtId="164" fontId="3" fillId="0" borderId="5" xfId="0" applyNumberFormat="1" applyFont="1" applyBorder="1" applyAlignment="1"/>
    <xf numFmtId="164" fontId="3" fillId="0" borderId="1" xfId="0" applyNumberFormat="1" applyFont="1" applyBorder="1" applyAlignment="1"/>
    <xf numFmtId="164" fontId="3" fillId="0" borderId="6" xfId="0" applyNumberFormat="1" applyFont="1" applyBorder="1" applyAlignment="1"/>
    <xf numFmtId="166" fontId="3" fillId="0" borderId="1" xfId="0" applyNumberFormat="1" applyFont="1" applyBorder="1" applyAlignment="1"/>
    <xf numFmtId="166" fontId="3" fillId="0" borderId="0" xfId="0" applyNumberFormat="1" applyFont="1" applyAlignment="1">
      <alignment horizontal="left"/>
    </xf>
    <xf numFmtId="166" fontId="3" fillId="0" borderId="0" xfId="0" applyNumberFormat="1" applyFont="1" applyAlignment="1"/>
    <xf numFmtId="164" fontId="3" fillId="0" borderId="7" xfId="0" applyNumberFormat="1" applyFont="1" applyBorder="1" applyAlignment="1"/>
    <xf numFmtId="0" fontId="5" fillId="0" borderId="0" xfId="0" applyFont="1" applyAlignment="1">
      <alignment wrapText="1"/>
    </xf>
    <xf numFmtId="164" fontId="3" fillId="0" borderId="8" xfId="0" applyNumberFormat="1" applyFont="1" applyBorder="1" applyAlignment="1"/>
    <xf numFmtId="0" fontId="3" fillId="0" borderId="0" xfId="0" applyFont="1" applyAlignment="1">
      <alignment vertical="top" wrapText="1"/>
    </xf>
    <xf numFmtId="0" fontId="3" fillId="0" borderId="0" xfId="0" applyFont="1" applyAlignment="1">
      <alignment horizontal="left" vertical="top"/>
    </xf>
    <xf numFmtId="171" fontId="3" fillId="0" borderId="0" xfId="1" applyNumberFormat="1" applyFont="1" applyAlignment="1">
      <alignment horizontal="left" vertical="top"/>
    </xf>
    <xf numFmtId="171" fontId="3" fillId="0" borderId="0" xfId="1" applyNumberFormat="1" applyFont="1" applyAlignment="1">
      <alignment wrapText="1"/>
    </xf>
    <xf numFmtId="0" fontId="3" fillId="0" borderId="0" xfId="0" applyFont="1" applyBorder="1" applyAlignment="1">
      <alignment wrapText="1"/>
    </xf>
    <xf numFmtId="0" fontId="3" fillId="0" borderId="0" xfId="0" applyFont="1" applyBorder="1" applyAlignment="1">
      <alignment horizontal="left"/>
    </xf>
    <xf numFmtId="164" fontId="3" fillId="0" borderId="0" xfId="0" applyNumberFormat="1" applyFont="1" applyBorder="1" applyAlignment="1"/>
    <xf numFmtId="0" fontId="3" fillId="0" borderId="0" xfId="0" applyFont="1" applyBorder="1" applyAlignment="1"/>
    <xf numFmtId="171" fontId="3" fillId="0" borderId="0" xfId="1" applyNumberFormat="1" applyFont="1" applyBorder="1" applyAlignment="1"/>
    <xf numFmtId="165" fontId="3" fillId="0" borderId="0" xfId="0" applyNumberFormat="1" applyFont="1" applyBorder="1" applyAlignment="1">
      <alignment horizontal="left"/>
    </xf>
    <xf numFmtId="0" fontId="2" fillId="0" borderId="0" xfId="0" applyFont="1" applyAlignment="1">
      <alignment horizontal="left"/>
    </xf>
    <xf numFmtId="0" fontId="4" fillId="0" borderId="0" xfId="0" applyFont="1" applyAlignment="1">
      <alignment wrapText="1"/>
    </xf>
    <xf numFmtId="0" fontId="3" fillId="0" borderId="4" xfId="0" applyFont="1" applyBorder="1" applyAlignment="1">
      <alignment horizontal="center" wrapText="1"/>
    </xf>
    <xf numFmtId="0" fontId="3" fillId="2" borderId="0" xfId="0" applyFont="1" applyFill="1" applyAlignment="1">
      <alignment horizontal="left"/>
    </xf>
    <xf numFmtId="168" fontId="3" fillId="0" borderId="0" xfId="0" applyNumberFormat="1" applyFont="1" applyAlignment="1"/>
    <xf numFmtId="164" fontId="3" fillId="2" borderId="0" xfId="0" applyNumberFormat="1" applyFont="1" applyFill="1" applyAlignment="1"/>
    <xf numFmtId="168" fontId="3" fillId="2" borderId="8" xfId="0" applyNumberFormat="1" applyFont="1" applyFill="1" applyBorder="1" applyAlignment="1"/>
    <xf numFmtId="164" fontId="3" fillId="2" borderId="2" xfId="0" applyNumberFormat="1" applyFont="1" applyFill="1" applyBorder="1" applyAlignment="1"/>
    <xf numFmtId="164" fontId="3" fillId="2" borderId="5" xfId="0" applyNumberFormat="1" applyFont="1" applyFill="1" applyBorder="1" applyAlignment="1"/>
    <xf numFmtId="164" fontId="3" fillId="2" borderId="4" xfId="0" applyNumberFormat="1" applyFont="1" applyFill="1" applyBorder="1" applyAlignment="1"/>
    <xf numFmtId="165" fontId="3" fillId="2" borderId="0" xfId="0" applyNumberFormat="1" applyFont="1" applyFill="1" applyAlignment="1"/>
    <xf numFmtId="169" fontId="3" fillId="2" borderId="0" xfId="0" applyNumberFormat="1" applyFont="1" applyFill="1" applyAlignment="1"/>
    <xf numFmtId="0" fontId="3" fillId="2" borderId="0" xfId="0" applyFont="1" applyFill="1" applyAlignment="1">
      <alignment wrapText="1"/>
    </xf>
    <xf numFmtId="166" fontId="3" fillId="0" borderId="9" xfId="0" applyNumberFormat="1" applyFont="1" applyBorder="1" applyAlignment="1"/>
    <xf numFmtId="0" fontId="3" fillId="0" borderId="0" xfId="0" applyFont="1" applyAlignment="1">
      <alignment horizontal="left" vertical="top" wrapText="1"/>
    </xf>
    <xf numFmtId="0" fontId="3" fillId="0" borderId="2" xfId="0" applyFont="1" applyBorder="1" applyAlignment="1">
      <alignment horizontal="center"/>
    </xf>
    <xf numFmtId="167" fontId="3" fillId="0" borderId="2" xfId="0" applyNumberFormat="1" applyFont="1" applyBorder="1" applyAlignment="1">
      <alignment horizontal="center"/>
    </xf>
    <xf numFmtId="0" fontId="3" fillId="0" borderId="4" xfId="0" applyFont="1" applyBorder="1" applyAlignment="1">
      <alignment horizontal="center"/>
    </xf>
    <xf numFmtId="0" fontId="2" fillId="2" borderId="0" xfId="0" applyFont="1" applyFill="1" applyAlignment="1">
      <alignment wrapText="1"/>
    </xf>
    <xf numFmtId="0" fontId="2" fillId="0" borderId="0" xfId="0" applyFont="1" applyAlignment="1">
      <alignment wrapText="1"/>
    </xf>
    <xf numFmtId="164" fontId="3" fillId="2" borderId="8" xfId="0" applyNumberFormat="1" applyFont="1" applyFill="1" applyBorder="1" applyAlignment="1"/>
    <xf numFmtId="170" fontId="3" fillId="0" borderId="9" xfId="0" applyNumberFormat="1" applyFont="1" applyBorder="1" applyAlignment="1"/>
    <xf numFmtId="0" fontId="3" fillId="0" borderId="0" xfId="0" applyFont="1" applyAlignment="1">
      <alignment horizontal="left" vertical="top"/>
    </xf>
    <xf numFmtId="0" fontId="3" fillId="0" borderId="2" xfId="0" applyFont="1" applyBorder="1" applyAlignment="1">
      <alignment horizontal="center" wrapText="1"/>
    </xf>
    <xf numFmtId="168" fontId="3" fillId="2" borderId="0" xfId="0" applyNumberFormat="1" applyFont="1" applyFill="1" applyAlignment="1"/>
    <xf numFmtId="0" fontId="3" fillId="0" borderId="5" xfId="0" applyFont="1" applyBorder="1" applyAlignment="1">
      <alignment horizontal="left"/>
    </xf>
    <xf numFmtId="0" fontId="4" fillId="0" borderId="0" xfId="0" applyFont="1" applyAlignment="1">
      <alignment horizontal="left"/>
    </xf>
    <xf numFmtId="0" fontId="3" fillId="0" borderId="2" xfId="0" applyFont="1" applyBorder="1" applyAlignment="1">
      <alignment horizontal="left" wrapText="1"/>
    </xf>
    <xf numFmtId="0" fontId="2" fillId="2" borderId="0" xfId="0" applyFont="1" applyFill="1" applyAlignment="1">
      <alignment horizontal="left"/>
    </xf>
    <xf numFmtId="0" fontId="2" fillId="0" borderId="0" xfId="0" applyFont="1" applyAlignment="1">
      <alignment horizontal="left"/>
    </xf>
    <xf numFmtId="0" fontId="3" fillId="0" borderId="9" xfId="0" applyFont="1" applyBorder="1" applyAlignment="1">
      <alignment horizontal="left"/>
    </xf>
    <xf numFmtId="0" fontId="3" fillId="0" borderId="0" xfId="0" applyFont="1" applyFill="1" applyAlignment="1">
      <alignment wrapText="1"/>
    </xf>
    <xf numFmtId="0" fontId="3" fillId="0" borderId="0" xfId="0" applyFont="1" applyFill="1" applyAlignment="1">
      <alignment horizontal="left"/>
    </xf>
    <xf numFmtId="0" fontId="3" fillId="0" borderId="0" xfId="0" applyFont="1" applyFill="1"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7"/>
  <sheetViews>
    <sheetView tabSelected="1" zoomScaleNormal="100" zoomScaleSheetLayoutView="160" workbookViewId="0">
      <selection sqref="A1:G1"/>
    </sheetView>
  </sheetViews>
  <sheetFormatPr defaultColWidth="21.5" defaultRowHeight="12.75" x14ac:dyDescent="0.2"/>
  <cols>
    <col min="1" max="3" width="9" style="5" customWidth="1"/>
    <col min="4" max="4" width="39.33203125" style="5" customWidth="1"/>
    <col min="5" max="6" width="0.6640625" style="5" customWidth="1"/>
    <col min="7" max="7" width="21.5" style="5"/>
    <col min="8" max="8" width="0.6640625" style="5" customWidth="1"/>
    <col min="9" max="9" width="21.5" style="5"/>
    <col min="10" max="10" width="0.6640625" style="5" customWidth="1"/>
    <col min="11" max="11" width="21.5" style="5"/>
    <col min="12" max="12" width="0.6640625" style="5" customWidth="1"/>
    <col min="13" max="13" width="21.5" style="5"/>
    <col min="14" max="14" width="0.6640625" style="5" customWidth="1"/>
    <col min="15" max="15" width="21.5" style="5"/>
    <col min="16" max="16" width="5" style="5" customWidth="1"/>
    <col min="17" max="17" width="21.5" style="5"/>
    <col min="18" max="18" width="0.6640625" style="5" customWidth="1"/>
    <col min="19" max="19" width="21.5" style="42"/>
    <col min="20" max="20" width="0.6640625" style="5" customWidth="1"/>
    <col min="21" max="21" width="21.5" style="5"/>
    <col min="22" max="22" width="0.6640625" style="5" customWidth="1"/>
    <col min="23" max="23" width="21.5" style="5"/>
    <col min="24" max="24" width="0.6640625" style="5" customWidth="1"/>
    <col min="25" max="16384" width="21.5" style="5"/>
  </cols>
  <sheetData>
    <row r="1" spans="1:165" x14ac:dyDescent="0.2">
      <c r="A1" s="1" t="s">
        <v>0</v>
      </c>
      <c r="B1" s="2"/>
      <c r="C1" s="2"/>
      <c r="D1" s="2"/>
      <c r="E1" s="2"/>
      <c r="F1" s="2"/>
      <c r="G1" s="2"/>
      <c r="H1" s="3"/>
      <c r="I1" s="3"/>
      <c r="J1" s="3"/>
      <c r="K1" s="3"/>
      <c r="L1" s="3"/>
      <c r="M1" s="3"/>
      <c r="N1" s="3"/>
      <c r="O1" s="3"/>
      <c r="P1" s="3"/>
      <c r="Q1" s="3"/>
      <c r="R1" s="3"/>
      <c r="S1" s="4"/>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row>
    <row r="2" spans="1:165" x14ac:dyDescent="0.2">
      <c r="A2" s="1" t="s">
        <v>1</v>
      </c>
      <c r="B2" s="2"/>
      <c r="C2" s="2"/>
      <c r="D2" s="2"/>
      <c r="E2" s="3"/>
      <c r="F2" s="3"/>
      <c r="G2" s="3"/>
      <c r="H2" s="3"/>
      <c r="I2" s="3"/>
      <c r="J2" s="3"/>
      <c r="K2" s="3"/>
      <c r="L2" s="3"/>
      <c r="M2" s="3"/>
      <c r="N2" s="3"/>
      <c r="O2" s="3"/>
      <c r="P2" s="3"/>
      <c r="Q2" s="3"/>
      <c r="R2" s="3"/>
      <c r="S2" s="4"/>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row>
    <row r="3" spans="1:165" x14ac:dyDescent="0.2">
      <c r="A3" s="1" t="s">
        <v>2</v>
      </c>
      <c r="B3" s="2"/>
      <c r="C3" s="2"/>
      <c r="D3" s="2"/>
      <c r="E3" s="3"/>
      <c r="F3" s="3"/>
      <c r="G3" s="3"/>
      <c r="H3" s="3"/>
      <c r="I3" s="3"/>
      <c r="J3" s="3"/>
      <c r="K3" s="3"/>
      <c r="L3" s="3"/>
      <c r="M3" s="3"/>
      <c r="N3" s="3"/>
      <c r="O3" s="3"/>
      <c r="P3" s="3"/>
      <c r="Q3" s="3"/>
      <c r="R3" s="3"/>
      <c r="S3" s="4"/>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row>
    <row r="4" spans="1:165" x14ac:dyDescent="0.2">
      <c r="A4" s="3"/>
      <c r="B4" s="3"/>
      <c r="C4" s="3"/>
      <c r="D4" s="3"/>
      <c r="E4" s="3"/>
      <c r="F4" s="3"/>
      <c r="G4" s="3"/>
      <c r="H4" s="3"/>
      <c r="I4" s="3"/>
      <c r="J4" s="3"/>
      <c r="K4" s="3"/>
      <c r="L4" s="3"/>
      <c r="M4" s="3"/>
      <c r="N4" s="3"/>
      <c r="O4" s="3"/>
      <c r="P4" s="3"/>
      <c r="Q4" s="3"/>
      <c r="R4" s="3"/>
      <c r="S4" s="4"/>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row>
    <row r="5" spans="1:165" x14ac:dyDescent="0.2">
      <c r="A5" s="6" t="s">
        <v>3</v>
      </c>
      <c r="B5" s="7"/>
      <c r="C5" s="7"/>
      <c r="D5" s="7"/>
      <c r="E5" s="8"/>
      <c r="F5" s="8"/>
      <c r="G5" s="8"/>
      <c r="H5" s="8"/>
      <c r="I5" s="8"/>
      <c r="J5" s="8"/>
      <c r="K5" s="8"/>
      <c r="L5" s="8"/>
      <c r="M5" s="8"/>
      <c r="N5" s="8"/>
      <c r="O5" s="8"/>
      <c r="P5" s="8"/>
      <c r="Q5" s="8"/>
      <c r="R5" s="8"/>
      <c r="S5" s="4"/>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row>
    <row r="6" spans="1:165" x14ac:dyDescent="0.2">
      <c r="A6" s="3"/>
      <c r="B6" s="3"/>
      <c r="C6" s="3"/>
      <c r="D6" s="3"/>
      <c r="E6" s="3"/>
      <c r="F6" s="3"/>
      <c r="G6" s="9"/>
      <c r="H6" s="9"/>
      <c r="I6" s="9"/>
      <c r="J6" s="9"/>
      <c r="K6" s="9"/>
      <c r="L6" s="9"/>
      <c r="M6" s="9"/>
      <c r="N6" s="9"/>
      <c r="O6" s="9"/>
      <c r="P6" s="3"/>
      <c r="Q6" s="10"/>
      <c r="R6" s="10"/>
      <c r="S6" s="4"/>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row>
    <row r="7" spans="1:165" x14ac:dyDescent="0.2">
      <c r="A7" s="3"/>
      <c r="B7" s="3"/>
      <c r="C7" s="3"/>
      <c r="D7" s="3"/>
      <c r="E7" s="3"/>
      <c r="F7" s="3"/>
      <c r="G7" s="11" t="s">
        <v>4</v>
      </c>
      <c r="H7" s="12"/>
      <c r="I7" s="12"/>
      <c r="J7" s="12"/>
      <c r="K7" s="12"/>
      <c r="L7" s="12"/>
      <c r="M7" s="12"/>
      <c r="N7" s="12"/>
      <c r="O7" s="12"/>
      <c r="P7" s="3"/>
      <c r="Q7" s="13"/>
      <c r="R7" s="9"/>
      <c r="S7" s="4"/>
      <c r="T7" s="3"/>
      <c r="U7" s="3"/>
      <c r="V7" s="3"/>
      <c r="W7" s="14"/>
      <c r="X7" s="2"/>
      <c r="Y7" s="2"/>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row>
    <row r="8" spans="1:165" x14ac:dyDescent="0.2">
      <c r="A8" s="3"/>
      <c r="B8" s="3"/>
      <c r="C8" s="3"/>
      <c r="D8" s="3"/>
      <c r="E8" s="3"/>
      <c r="F8" s="3"/>
      <c r="G8" s="15" t="s">
        <v>5</v>
      </c>
      <c r="H8" s="3"/>
      <c r="I8" s="15" t="s">
        <v>6</v>
      </c>
      <c r="J8" s="3"/>
      <c r="K8" s="15" t="s">
        <v>7</v>
      </c>
      <c r="L8" s="3"/>
      <c r="M8" s="15" t="s">
        <v>8</v>
      </c>
      <c r="N8" s="3"/>
      <c r="O8" s="16"/>
      <c r="P8" s="3"/>
      <c r="Q8" s="15" t="s">
        <v>5</v>
      </c>
      <c r="R8" s="3"/>
      <c r="S8" s="17"/>
      <c r="T8" s="3"/>
      <c r="U8" s="16"/>
      <c r="V8" s="3"/>
      <c r="W8" s="16"/>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row>
    <row r="9" spans="1:165" x14ac:dyDescent="0.2">
      <c r="A9" s="3"/>
      <c r="B9" s="3"/>
      <c r="C9" s="3"/>
      <c r="D9" s="3"/>
      <c r="E9" s="3"/>
      <c r="F9" s="3"/>
      <c r="G9" s="18" t="s">
        <v>9</v>
      </c>
      <c r="H9" s="3"/>
      <c r="I9" s="18" t="s">
        <v>10</v>
      </c>
      <c r="J9" s="3"/>
      <c r="K9" s="18" t="s">
        <v>11</v>
      </c>
      <c r="L9" s="3"/>
      <c r="M9" s="18" t="s">
        <v>12</v>
      </c>
      <c r="N9" s="3"/>
      <c r="O9" s="18" t="s">
        <v>13</v>
      </c>
      <c r="P9" s="3"/>
      <c r="Q9" s="18" t="s">
        <v>14</v>
      </c>
      <c r="R9" s="3"/>
      <c r="S9" s="19"/>
      <c r="T9" s="3"/>
      <c r="U9" s="20"/>
      <c r="V9" s="3"/>
      <c r="W9" s="20"/>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row>
    <row r="10" spans="1:165" x14ac:dyDescent="0.2">
      <c r="A10" s="21" t="s">
        <v>72</v>
      </c>
      <c r="B10" s="2"/>
      <c r="C10" s="2"/>
      <c r="D10" s="2"/>
      <c r="E10" s="2"/>
      <c r="F10" s="2"/>
      <c r="G10" s="2"/>
      <c r="H10" s="3"/>
      <c r="I10" s="3"/>
      <c r="J10" s="3"/>
      <c r="K10" s="3"/>
      <c r="L10" s="3"/>
      <c r="M10" s="3"/>
      <c r="N10" s="3"/>
      <c r="O10" s="3"/>
      <c r="P10" s="3"/>
      <c r="Q10" s="3"/>
      <c r="R10" s="3"/>
      <c r="S10" s="4"/>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row>
    <row r="11" spans="1:165" x14ac:dyDescent="0.2">
      <c r="A11" s="2" t="s">
        <v>15</v>
      </c>
      <c r="B11" s="2"/>
      <c r="C11" s="2"/>
      <c r="D11" s="3"/>
      <c r="E11" s="3"/>
      <c r="F11" s="3"/>
      <c r="G11" s="22">
        <v>919.8</v>
      </c>
      <c r="H11" s="3"/>
      <c r="I11" s="22">
        <v>962.2</v>
      </c>
      <c r="J11" s="3"/>
      <c r="K11" s="22">
        <v>1038.9000000000001</v>
      </c>
      <c r="L11" s="3"/>
      <c r="M11" s="22">
        <v>1054.3</v>
      </c>
      <c r="N11" s="3"/>
      <c r="O11" s="22">
        <f t="shared" ref="O11:O13" si="0">SUM(G11:N11)</f>
        <v>3975.2</v>
      </c>
      <c r="P11" s="23"/>
      <c r="Q11" s="22">
        <v>795</v>
      </c>
      <c r="R11" s="23"/>
      <c r="S11" s="24"/>
      <c r="T11" s="23"/>
      <c r="U11" s="22"/>
      <c r="V11" s="23"/>
      <c r="W11" s="22"/>
      <c r="X11" s="3"/>
      <c r="Y11" s="25"/>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row>
    <row r="12" spans="1:165" x14ac:dyDescent="0.2">
      <c r="A12" s="2" t="s">
        <v>16</v>
      </c>
      <c r="B12" s="2"/>
      <c r="C12" s="2"/>
      <c r="D12" s="2"/>
      <c r="E12" s="3"/>
      <c r="F12" s="3"/>
      <c r="G12" s="26">
        <v>-115.9</v>
      </c>
      <c r="H12" s="3"/>
      <c r="I12" s="26">
        <v>-114.3</v>
      </c>
      <c r="J12" s="3"/>
      <c r="K12" s="26">
        <v>-108.5</v>
      </c>
      <c r="L12" s="3"/>
      <c r="M12" s="26">
        <v>-115.3</v>
      </c>
      <c r="N12" s="3"/>
      <c r="O12" s="26">
        <f t="shared" si="0"/>
        <v>-454</v>
      </c>
      <c r="P12" s="23"/>
      <c r="Q12" s="26">
        <v>-72.2</v>
      </c>
      <c r="R12" s="23"/>
      <c r="S12" s="24"/>
      <c r="T12" s="23"/>
      <c r="U12" s="22"/>
      <c r="V12" s="23"/>
      <c r="W12" s="22"/>
      <c r="X12" s="3"/>
      <c r="Y12" s="25"/>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row>
    <row r="13" spans="1:165" x14ac:dyDescent="0.2">
      <c r="A13" s="2" t="s">
        <v>17</v>
      </c>
      <c r="B13" s="2"/>
      <c r="C13" s="2"/>
      <c r="D13" s="2"/>
      <c r="E13" s="3"/>
      <c r="F13" s="3"/>
      <c r="G13" s="22">
        <v>803.9</v>
      </c>
      <c r="H13" s="3"/>
      <c r="I13" s="22">
        <v>847.9</v>
      </c>
      <c r="J13" s="3"/>
      <c r="K13" s="22">
        <v>930.4</v>
      </c>
      <c r="L13" s="3"/>
      <c r="M13" s="22">
        <v>939</v>
      </c>
      <c r="N13" s="3"/>
      <c r="O13" s="22">
        <f t="shared" si="0"/>
        <v>3521.2</v>
      </c>
      <c r="P13" s="23"/>
      <c r="Q13" s="22">
        <f>SUM(Q11:Q12)</f>
        <v>722.8</v>
      </c>
      <c r="R13" s="23"/>
      <c r="S13" s="24"/>
      <c r="T13" s="23"/>
      <c r="U13" s="22"/>
      <c r="V13" s="23"/>
      <c r="W13" s="22"/>
      <c r="X13" s="3"/>
      <c r="Y13" s="25"/>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row>
    <row r="14" spans="1:165" x14ac:dyDescent="0.2">
      <c r="A14" s="2" t="s">
        <v>18</v>
      </c>
      <c r="B14" s="27"/>
      <c r="C14" s="27"/>
      <c r="D14" s="27"/>
      <c r="E14" s="3"/>
      <c r="F14" s="3"/>
      <c r="G14" s="22">
        <v>-16.2</v>
      </c>
      <c r="H14" s="28"/>
      <c r="I14" s="22">
        <f>-16.3</f>
        <v>-16.3</v>
      </c>
      <c r="J14" s="22"/>
      <c r="K14" s="22">
        <f>-16.4</f>
        <v>-16.399999999999999</v>
      </c>
      <c r="L14" s="22"/>
      <c r="M14" s="22">
        <f>-15.2</f>
        <v>-15.2</v>
      </c>
      <c r="N14" s="3"/>
      <c r="O14" s="22">
        <f>SUM(G14:N14)</f>
        <v>-64.099999999999994</v>
      </c>
      <c r="P14" s="23"/>
      <c r="Q14" s="22">
        <v>0</v>
      </c>
      <c r="R14" s="23"/>
      <c r="S14" s="24"/>
      <c r="T14" s="23"/>
      <c r="U14" s="23"/>
      <c r="V14" s="23"/>
      <c r="W14" s="2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row>
    <row r="15" spans="1:165" x14ac:dyDescent="0.2">
      <c r="A15" s="2" t="s">
        <v>19</v>
      </c>
      <c r="B15" s="27"/>
      <c r="C15" s="27"/>
      <c r="D15" s="27"/>
      <c r="E15" s="3"/>
      <c r="F15" s="3"/>
      <c r="G15" s="22">
        <v>0</v>
      </c>
      <c r="H15" s="3"/>
      <c r="I15" s="22">
        <v>0</v>
      </c>
      <c r="J15" s="3"/>
      <c r="K15" s="22">
        <v>0</v>
      </c>
      <c r="L15" s="3"/>
      <c r="M15" s="22">
        <v>0</v>
      </c>
      <c r="N15" s="3"/>
      <c r="O15" s="22">
        <f t="shared" ref="O15:O35" si="1">SUM(G15:N15)</f>
        <v>0</v>
      </c>
      <c r="P15" s="23"/>
      <c r="Q15" s="26">
        <v>201.5</v>
      </c>
      <c r="R15" s="23"/>
      <c r="S15" s="24"/>
      <c r="T15" s="23"/>
      <c r="U15" s="23"/>
      <c r="V15" s="23"/>
      <c r="W15" s="2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row>
    <row r="16" spans="1:165" x14ac:dyDescent="0.2">
      <c r="A16" s="2" t="s">
        <v>20</v>
      </c>
      <c r="B16" s="27"/>
      <c r="C16" s="27"/>
      <c r="D16" s="27"/>
      <c r="E16" s="3"/>
      <c r="F16" s="3"/>
      <c r="G16" s="29">
        <f>G13+G14+G15</f>
        <v>787.69999999999993</v>
      </c>
      <c r="H16" s="3"/>
      <c r="I16" s="29">
        <f>I13+I14+I15</f>
        <v>831.6</v>
      </c>
      <c r="J16" s="3"/>
      <c r="K16" s="29">
        <f>K13+K14+K15</f>
        <v>914</v>
      </c>
      <c r="L16" s="3"/>
      <c r="M16" s="29">
        <f>M13+M14+M15</f>
        <v>923.8</v>
      </c>
      <c r="N16" s="3"/>
      <c r="O16" s="29">
        <f t="shared" si="1"/>
        <v>3457.1000000000004</v>
      </c>
      <c r="P16" s="23"/>
      <c r="Q16" s="29">
        <f>Q13-Q14+Q15</f>
        <v>924.3</v>
      </c>
      <c r="R16" s="23"/>
      <c r="S16" s="24"/>
      <c r="T16" s="23"/>
      <c r="U16" s="23"/>
      <c r="V16" s="23"/>
      <c r="W16" s="2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row>
    <row r="17" spans="1:165" x14ac:dyDescent="0.2">
      <c r="A17" s="3"/>
      <c r="B17" s="3"/>
      <c r="C17" s="3"/>
      <c r="D17" s="3"/>
      <c r="E17" s="3"/>
      <c r="F17" s="3"/>
      <c r="G17" s="23"/>
      <c r="H17" s="3"/>
      <c r="I17" s="23"/>
      <c r="J17" s="3"/>
      <c r="K17" s="23"/>
      <c r="L17" s="3"/>
      <c r="M17" s="23"/>
      <c r="N17" s="3"/>
      <c r="O17" s="23"/>
      <c r="P17" s="23"/>
      <c r="Q17" s="23"/>
      <c r="R17" s="23"/>
      <c r="S17" s="24"/>
      <c r="T17" s="23"/>
      <c r="U17" s="23"/>
      <c r="V17" s="23"/>
      <c r="W17" s="2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row>
    <row r="18" spans="1:165" x14ac:dyDescent="0.2">
      <c r="A18" s="2" t="s">
        <v>21</v>
      </c>
      <c r="B18" s="2"/>
      <c r="C18" s="2"/>
      <c r="D18" s="2"/>
      <c r="E18" s="3"/>
      <c r="F18" s="3"/>
      <c r="G18" s="23"/>
      <c r="H18" s="3"/>
      <c r="I18" s="23"/>
      <c r="J18" s="3"/>
      <c r="K18" s="23"/>
      <c r="L18" s="3"/>
      <c r="M18" s="23"/>
      <c r="N18" s="3"/>
      <c r="O18" s="23"/>
      <c r="P18" s="23"/>
      <c r="Q18" s="23"/>
      <c r="R18" s="23"/>
      <c r="S18" s="24"/>
      <c r="T18" s="23"/>
      <c r="U18" s="23"/>
      <c r="V18" s="23"/>
      <c r="W18" s="2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row>
    <row r="19" spans="1:165" x14ac:dyDescent="0.2">
      <c r="A19" s="2" t="s">
        <v>22</v>
      </c>
      <c r="B19" s="2"/>
      <c r="C19" s="2"/>
      <c r="D19" s="2"/>
      <c r="E19" s="3"/>
      <c r="F19" s="3"/>
      <c r="G19" s="22">
        <v>344</v>
      </c>
      <c r="H19" s="3"/>
      <c r="I19" s="22">
        <v>360.6</v>
      </c>
      <c r="J19" s="3"/>
      <c r="K19" s="22">
        <v>380.6</v>
      </c>
      <c r="L19" s="3"/>
      <c r="M19" s="22">
        <v>384</v>
      </c>
      <c r="N19" s="3"/>
      <c r="O19" s="22">
        <f t="shared" si="1"/>
        <v>1469.2</v>
      </c>
      <c r="P19" s="23"/>
      <c r="Q19" s="22">
        <v>365</v>
      </c>
      <c r="R19" s="23"/>
      <c r="S19" s="24"/>
      <c r="T19" s="23"/>
      <c r="U19" s="22"/>
      <c r="V19" s="23"/>
      <c r="W19" s="22"/>
      <c r="X19" s="3"/>
      <c r="Y19" s="25"/>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row>
    <row r="20" spans="1:165" x14ac:dyDescent="0.2">
      <c r="A20" s="2" t="s">
        <v>23</v>
      </c>
      <c r="B20" s="2"/>
      <c r="C20" s="2"/>
      <c r="D20" s="2"/>
      <c r="E20" s="3"/>
      <c r="F20" s="3"/>
      <c r="G20" s="26">
        <v>214.9</v>
      </c>
      <c r="H20" s="3"/>
      <c r="I20" s="26">
        <v>223.3</v>
      </c>
      <c r="J20" s="3"/>
      <c r="K20" s="26">
        <v>242.60000000000002</v>
      </c>
      <c r="L20" s="3"/>
      <c r="M20" s="26">
        <v>255.7</v>
      </c>
      <c r="N20" s="3"/>
      <c r="O20" s="26">
        <f t="shared" si="1"/>
        <v>936.5</v>
      </c>
      <c r="P20" s="23"/>
      <c r="Q20" s="26">
        <v>277.99999999999994</v>
      </c>
      <c r="R20" s="23"/>
      <c r="S20" s="24"/>
      <c r="T20" s="23"/>
      <c r="U20" s="22"/>
      <c r="V20" s="23"/>
      <c r="W20" s="22"/>
      <c r="X20" s="3"/>
      <c r="Y20" s="25"/>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row>
    <row r="21" spans="1:165" x14ac:dyDescent="0.2">
      <c r="A21" s="3"/>
      <c r="B21" s="3"/>
      <c r="C21" s="3"/>
      <c r="D21" s="3"/>
      <c r="E21" s="3"/>
      <c r="F21" s="3"/>
      <c r="G21" s="26">
        <f>SUM(G19:G20)</f>
        <v>558.9</v>
      </c>
      <c r="H21" s="3"/>
      <c r="I21" s="29">
        <f>SUM(I19:I20)</f>
        <v>583.90000000000009</v>
      </c>
      <c r="J21" s="3"/>
      <c r="K21" s="29">
        <f>SUM(K19:K20)</f>
        <v>623.20000000000005</v>
      </c>
      <c r="L21" s="3"/>
      <c r="M21" s="29">
        <f>SUM(M19:M20)</f>
        <v>639.70000000000005</v>
      </c>
      <c r="N21" s="3"/>
      <c r="O21" s="29">
        <f t="shared" si="1"/>
        <v>2405.7000000000003</v>
      </c>
      <c r="P21" s="23"/>
      <c r="Q21" s="29">
        <f>SUM(Q19:Q20)</f>
        <v>643</v>
      </c>
      <c r="R21" s="23"/>
      <c r="S21" s="24"/>
      <c r="T21" s="23"/>
      <c r="U21" s="22"/>
      <c r="V21" s="23"/>
      <c r="W21" s="22"/>
      <c r="X21" s="3"/>
      <c r="Y21" s="25"/>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row>
    <row r="22" spans="1:165" x14ac:dyDescent="0.2">
      <c r="A22" s="3"/>
      <c r="B22" s="3"/>
      <c r="C22" s="3"/>
      <c r="D22" s="3"/>
      <c r="E22" s="3"/>
      <c r="F22" s="3"/>
      <c r="G22" s="23"/>
      <c r="H22" s="3"/>
      <c r="I22" s="23"/>
      <c r="J22" s="3"/>
      <c r="K22" s="23"/>
      <c r="L22" s="3"/>
      <c r="M22" s="23"/>
      <c r="N22" s="3"/>
      <c r="O22" s="23"/>
      <c r="P22" s="23"/>
      <c r="Q22" s="23"/>
      <c r="R22" s="23"/>
      <c r="S22" s="24"/>
      <c r="T22" s="23"/>
      <c r="U22" s="23"/>
      <c r="V22" s="23"/>
      <c r="W22" s="2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row>
    <row r="23" spans="1:165" x14ac:dyDescent="0.2">
      <c r="A23" s="2" t="s">
        <v>24</v>
      </c>
      <c r="B23" s="2"/>
      <c r="C23" s="2"/>
      <c r="D23" s="2"/>
      <c r="E23" s="3"/>
      <c r="F23" s="3"/>
      <c r="G23" s="26">
        <f>G16-G21</f>
        <v>228.79999999999995</v>
      </c>
      <c r="H23" s="3"/>
      <c r="I23" s="26">
        <f>I16-I21</f>
        <v>247.69999999999993</v>
      </c>
      <c r="J23" s="3"/>
      <c r="K23" s="26">
        <f>K16-K21</f>
        <v>290.79999999999995</v>
      </c>
      <c r="L23" s="3"/>
      <c r="M23" s="26">
        <f>M16-M21</f>
        <v>284.09999999999991</v>
      </c>
      <c r="N23" s="3"/>
      <c r="O23" s="26">
        <f t="shared" si="1"/>
        <v>1051.3999999999996</v>
      </c>
      <c r="P23" s="23"/>
      <c r="Q23" s="26">
        <f>Q16-Q21</f>
        <v>281.29999999999995</v>
      </c>
      <c r="R23" s="23"/>
      <c r="S23" s="24"/>
      <c r="T23" s="23"/>
      <c r="U23" s="22"/>
      <c r="V23" s="23"/>
      <c r="W23" s="22"/>
      <c r="X23" s="3"/>
      <c r="Y23" s="25"/>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row>
    <row r="24" spans="1:165" x14ac:dyDescent="0.2">
      <c r="A24" s="3"/>
      <c r="B24" s="3"/>
      <c r="C24" s="3"/>
      <c r="D24" s="3"/>
      <c r="E24" s="3"/>
      <c r="F24" s="3"/>
      <c r="G24" s="23"/>
      <c r="H24" s="3"/>
      <c r="I24" s="23"/>
      <c r="J24" s="3"/>
      <c r="K24" s="23"/>
      <c r="L24" s="3"/>
      <c r="M24" s="23"/>
      <c r="N24" s="3"/>
      <c r="O24" s="23"/>
      <c r="P24" s="23"/>
      <c r="Q24" s="23"/>
      <c r="R24" s="23"/>
      <c r="S24" s="24"/>
      <c r="T24" s="23"/>
      <c r="U24" s="23"/>
      <c r="V24" s="23"/>
      <c r="W24" s="2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row>
    <row r="25" spans="1:165" x14ac:dyDescent="0.2">
      <c r="A25" s="2" t="s">
        <v>25</v>
      </c>
      <c r="B25" s="2"/>
      <c r="C25" s="2"/>
      <c r="D25" s="2"/>
      <c r="E25" s="3"/>
      <c r="F25" s="3"/>
      <c r="G25" s="22">
        <v>1.6</v>
      </c>
      <c r="H25" s="3"/>
      <c r="I25" s="22">
        <v>1.8</v>
      </c>
      <c r="J25" s="3"/>
      <c r="K25" s="22">
        <v>2.2999999999999998</v>
      </c>
      <c r="L25" s="3"/>
      <c r="M25" s="22">
        <v>2.9</v>
      </c>
      <c r="N25" s="3"/>
      <c r="O25" s="22">
        <f t="shared" si="1"/>
        <v>8.6</v>
      </c>
      <c r="P25" s="23"/>
      <c r="Q25" s="22">
        <v>2.1</v>
      </c>
      <c r="R25" s="23"/>
      <c r="S25" s="24"/>
      <c r="T25" s="23"/>
      <c r="U25" s="22"/>
      <c r="V25" s="23"/>
      <c r="W25" s="22"/>
      <c r="X25" s="3"/>
      <c r="Y25" s="25"/>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row>
    <row r="26" spans="1:165" x14ac:dyDescent="0.2">
      <c r="A26" s="2" t="s">
        <v>26</v>
      </c>
      <c r="B26" s="2"/>
      <c r="C26" s="2"/>
      <c r="D26" s="2"/>
      <c r="E26" s="3"/>
      <c r="F26" s="3"/>
      <c r="G26" s="26">
        <v>-41.3</v>
      </c>
      <c r="H26" s="3"/>
      <c r="I26" s="26">
        <v>-41.6</v>
      </c>
      <c r="J26" s="3"/>
      <c r="K26" s="26">
        <v>-40.799999999999997</v>
      </c>
      <c r="L26" s="3"/>
      <c r="M26" s="26">
        <v>-44.4</v>
      </c>
      <c r="N26" s="3"/>
      <c r="O26" s="26">
        <f t="shared" si="1"/>
        <v>-168.1</v>
      </c>
      <c r="P26" s="23"/>
      <c r="Q26" s="26">
        <v>-43.7</v>
      </c>
      <c r="R26" s="23"/>
      <c r="S26" s="24"/>
      <c r="T26" s="23"/>
      <c r="U26" s="22"/>
      <c r="V26" s="23"/>
      <c r="W26" s="22"/>
      <c r="X26" s="3"/>
      <c r="Y26" s="25"/>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row>
    <row r="27" spans="1:165" x14ac:dyDescent="0.2">
      <c r="A27" s="3"/>
      <c r="B27" s="3"/>
      <c r="C27" s="3"/>
      <c r="D27" s="3"/>
      <c r="E27" s="3"/>
      <c r="F27" s="3"/>
      <c r="G27" s="29">
        <f>SUM(G25:G26)</f>
        <v>-39.699999999999996</v>
      </c>
      <c r="H27" s="3"/>
      <c r="I27" s="29">
        <f>SUM(I25:I26)</f>
        <v>-39.800000000000004</v>
      </c>
      <c r="J27" s="3"/>
      <c r="K27" s="29">
        <f>SUM(K25:K26)</f>
        <v>-38.5</v>
      </c>
      <c r="L27" s="3"/>
      <c r="M27" s="29">
        <f>SUM(M25:M26)</f>
        <v>-41.5</v>
      </c>
      <c r="N27" s="3"/>
      <c r="O27" s="29">
        <f t="shared" si="1"/>
        <v>-159.5</v>
      </c>
      <c r="P27" s="23"/>
      <c r="Q27" s="29">
        <f>SUM(Q25:Q26)</f>
        <v>-41.6</v>
      </c>
      <c r="R27" s="23"/>
      <c r="S27" s="24"/>
      <c r="T27" s="23"/>
      <c r="U27" s="22"/>
      <c r="V27" s="23"/>
      <c r="W27" s="22"/>
      <c r="X27" s="3"/>
      <c r="Y27" s="25"/>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row>
    <row r="28" spans="1:165" x14ac:dyDescent="0.2">
      <c r="A28" s="3"/>
      <c r="B28" s="3"/>
      <c r="C28" s="3"/>
      <c r="D28" s="3"/>
      <c r="E28" s="3"/>
      <c r="F28" s="3"/>
      <c r="G28" s="23"/>
      <c r="H28" s="3"/>
      <c r="I28" s="23"/>
      <c r="J28" s="3"/>
      <c r="K28" s="23"/>
      <c r="L28" s="3"/>
      <c r="M28" s="23"/>
      <c r="N28" s="3"/>
      <c r="O28" s="23"/>
      <c r="P28" s="23"/>
      <c r="Q28" s="23"/>
      <c r="R28" s="23"/>
      <c r="S28" s="24"/>
      <c r="T28" s="23"/>
      <c r="U28" s="23"/>
      <c r="V28" s="23"/>
      <c r="W28" s="2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row>
    <row r="29" spans="1:165" x14ac:dyDescent="0.2">
      <c r="A29" s="2" t="s">
        <v>27</v>
      </c>
      <c r="B29" s="2"/>
      <c r="C29" s="2"/>
      <c r="D29" s="2"/>
      <c r="E29" s="3"/>
      <c r="F29" s="3"/>
      <c r="G29" s="22">
        <f>G23+G27</f>
        <v>189.09999999999997</v>
      </c>
      <c r="H29" s="3"/>
      <c r="I29" s="22">
        <f>I23+I27</f>
        <v>207.89999999999992</v>
      </c>
      <c r="J29" s="3"/>
      <c r="K29" s="22">
        <f>K23+K27</f>
        <v>252.29999999999995</v>
      </c>
      <c r="L29" s="3"/>
      <c r="M29" s="22">
        <f>M23+M27</f>
        <v>242.59999999999991</v>
      </c>
      <c r="N29" s="3"/>
      <c r="O29" s="22">
        <f t="shared" si="1"/>
        <v>891.89999999999975</v>
      </c>
      <c r="P29" s="23"/>
      <c r="Q29" s="22">
        <f>Q23+Q27</f>
        <v>239.69999999999996</v>
      </c>
      <c r="R29" s="23"/>
      <c r="S29" s="24"/>
      <c r="T29" s="23"/>
      <c r="U29" s="22"/>
      <c r="V29" s="23"/>
      <c r="W29" s="22"/>
      <c r="X29" s="3"/>
      <c r="Y29" s="25"/>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row>
    <row r="30" spans="1:165" x14ac:dyDescent="0.2">
      <c r="A30" s="2" t="s">
        <v>28</v>
      </c>
      <c r="B30" s="2"/>
      <c r="C30" s="2"/>
      <c r="D30" s="2"/>
      <c r="E30" s="3"/>
      <c r="F30" s="3"/>
      <c r="G30" s="26">
        <v>-53.1</v>
      </c>
      <c r="H30" s="3"/>
      <c r="I30" s="26">
        <v>-56.3</v>
      </c>
      <c r="J30" s="3"/>
      <c r="K30" s="26">
        <v>-64.599999999999994</v>
      </c>
      <c r="L30" s="3"/>
      <c r="M30" s="26">
        <v>-61.1</v>
      </c>
      <c r="N30" s="3"/>
      <c r="O30" s="26">
        <f t="shared" si="1"/>
        <v>-235.1</v>
      </c>
      <c r="P30" s="23"/>
      <c r="Q30" s="26">
        <v>-51</v>
      </c>
      <c r="R30" s="23"/>
      <c r="S30" s="24"/>
      <c r="T30" s="23"/>
      <c r="U30" s="22"/>
      <c r="V30" s="23"/>
      <c r="W30" s="22"/>
      <c r="X30" s="3"/>
      <c r="Y30" s="25"/>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row>
    <row r="31" spans="1:165" x14ac:dyDescent="0.2">
      <c r="A31" s="2" t="s">
        <v>29</v>
      </c>
      <c r="B31" s="2"/>
      <c r="C31" s="2"/>
      <c r="D31" s="2"/>
      <c r="E31" s="3"/>
      <c r="F31" s="3"/>
      <c r="G31" s="22">
        <f>SUM(G29:G30)</f>
        <v>135.99999999999997</v>
      </c>
      <c r="H31" s="3"/>
      <c r="I31" s="30">
        <f>SUM(I29:I30)</f>
        <v>151.59999999999991</v>
      </c>
      <c r="J31" s="3"/>
      <c r="K31" s="30">
        <f>SUM(K29:K30)</f>
        <v>187.69999999999996</v>
      </c>
      <c r="L31" s="3"/>
      <c r="M31" s="30">
        <f>SUM(M29:M30)</f>
        <v>181.49999999999991</v>
      </c>
      <c r="N31" s="3"/>
      <c r="O31" s="30">
        <f t="shared" si="1"/>
        <v>656.79999999999973</v>
      </c>
      <c r="P31" s="23"/>
      <c r="Q31" s="30">
        <f>SUM(Q29:Q30)</f>
        <v>188.69999999999996</v>
      </c>
      <c r="R31" s="23"/>
      <c r="S31" s="24"/>
      <c r="T31" s="23"/>
      <c r="U31" s="22"/>
      <c r="V31" s="23"/>
      <c r="W31" s="22"/>
      <c r="X31" s="3"/>
      <c r="Y31" s="25"/>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row>
    <row r="32" spans="1:165" x14ac:dyDescent="0.2">
      <c r="A32" s="2" t="s">
        <v>30</v>
      </c>
      <c r="B32" s="2"/>
      <c r="C32" s="2"/>
      <c r="D32" s="2"/>
      <c r="E32" s="3"/>
      <c r="F32" s="3"/>
      <c r="G32" s="26">
        <v>-5.9</v>
      </c>
      <c r="H32" s="3"/>
      <c r="I32" s="26">
        <v>-7.3</v>
      </c>
      <c r="J32" s="3"/>
      <c r="K32" s="26">
        <v>-9.4</v>
      </c>
      <c r="L32" s="3"/>
      <c r="M32" s="26">
        <v>-10.199999999999999</v>
      </c>
      <c r="N32" s="3"/>
      <c r="O32" s="26">
        <f t="shared" si="1"/>
        <v>-32.799999999999997</v>
      </c>
      <c r="P32" s="23"/>
      <c r="Q32" s="26">
        <v>-7.9</v>
      </c>
      <c r="R32" s="23"/>
      <c r="S32" s="24"/>
      <c r="T32" s="23"/>
      <c r="U32" s="22"/>
      <c r="V32" s="23"/>
      <c r="W32" s="22"/>
      <c r="X32" s="3"/>
      <c r="Y32" s="25"/>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row>
    <row r="33" spans="1:165" x14ac:dyDescent="0.2">
      <c r="A33" s="2" t="s">
        <v>31</v>
      </c>
      <c r="B33" s="2"/>
      <c r="C33" s="2"/>
      <c r="D33" s="2"/>
      <c r="E33" s="3"/>
      <c r="F33" s="3"/>
      <c r="G33" s="31">
        <f>SUM(G31:G32)</f>
        <v>130.09999999999997</v>
      </c>
      <c r="H33" s="3"/>
      <c r="I33" s="32">
        <f>SUM(I31:I32)</f>
        <v>144.2999999999999</v>
      </c>
      <c r="J33" s="3"/>
      <c r="K33" s="32">
        <f>SUM(K31:K32)</f>
        <v>178.29999999999995</v>
      </c>
      <c r="L33" s="3"/>
      <c r="M33" s="32">
        <f>SUM(M31:M32)</f>
        <v>171.29999999999993</v>
      </c>
      <c r="N33" s="3"/>
      <c r="O33" s="32">
        <f t="shared" si="1"/>
        <v>623.99999999999977</v>
      </c>
      <c r="P33" s="23"/>
      <c r="Q33" s="32">
        <f>SUM(Q31:Q32)</f>
        <v>180.79999999999995</v>
      </c>
      <c r="R33" s="23"/>
      <c r="S33" s="24"/>
      <c r="T33" s="23"/>
      <c r="U33" s="22"/>
      <c r="V33" s="23"/>
      <c r="W33" s="22"/>
      <c r="X33" s="3"/>
      <c r="Y33" s="25"/>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row>
    <row r="34" spans="1:165" x14ac:dyDescent="0.2">
      <c r="A34" s="3"/>
      <c r="B34" s="3"/>
      <c r="C34" s="3"/>
      <c r="D34" s="3"/>
      <c r="E34" s="3"/>
      <c r="F34" s="3"/>
      <c r="G34" s="23"/>
      <c r="H34" s="3"/>
      <c r="I34" s="23"/>
      <c r="J34" s="3"/>
      <c r="K34" s="23"/>
      <c r="L34" s="3"/>
      <c r="M34" s="23"/>
      <c r="N34" s="3"/>
      <c r="O34" s="23"/>
      <c r="P34" s="23"/>
      <c r="Q34" s="23"/>
      <c r="R34" s="23"/>
      <c r="S34" s="24"/>
      <c r="T34" s="23"/>
      <c r="U34" s="23"/>
      <c r="V34" s="23"/>
      <c r="W34" s="2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row>
    <row r="35" spans="1:165" x14ac:dyDescent="0.2">
      <c r="A35" s="2" t="s">
        <v>73</v>
      </c>
      <c r="B35" s="2"/>
      <c r="C35" s="2"/>
      <c r="D35" s="2"/>
      <c r="E35" s="3"/>
      <c r="F35" s="3"/>
      <c r="G35" s="33">
        <f>G33/G36</f>
        <v>0.84866275277234149</v>
      </c>
      <c r="H35" s="34"/>
      <c r="I35" s="33">
        <f>I33/I36</f>
        <v>0.93945312499999933</v>
      </c>
      <c r="J35" s="34"/>
      <c r="K35" s="33">
        <f>K33/K36</f>
        <v>1.147361647361647</v>
      </c>
      <c r="L35" s="34"/>
      <c r="M35" s="33">
        <f>M33/M36</f>
        <v>1.0719649561952436</v>
      </c>
      <c r="N35" s="34"/>
      <c r="O35" s="33">
        <f t="shared" si="1"/>
        <v>4.0074424813292318</v>
      </c>
      <c r="P35" s="35"/>
      <c r="Q35" s="33">
        <f>Q33/Q36</f>
        <v>1.1299999999999997</v>
      </c>
      <c r="R35" s="35"/>
      <c r="S35" s="24"/>
      <c r="T35" s="35"/>
      <c r="U35" s="22"/>
      <c r="V35" s="23"/>
      <c r="W35" s="22"/>
      <c r="X35" s="3"/>
      <c r="Y35" s="25"/>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row>
    <row r="36" spans="1:165" x14ac:dyDescent="0.2">
      <c r="A36" s="2" t="s">
        <v>74</v>
      </c>
      <c r="B36" s="2"/>
      <c r="C36" s="2"/>
      <c r="D36" s="2"/>
      <c r="E36" s="3"/>
      <c r="F36" s="3"/>
      <c r="G36" s="22">
        <v>153.30000000000001</v>
      </c>
      <c r="H36" s="3"/>
      <c r="I36" s="22">
        <v>153.6</v>
      </c>
      <c r="J36" s="3"/>
      <c r="K36" s="22">
        <v>155.4</v>
      </c>
      <c r="L36" s="3"/>
      <c r="M36" s="22">
        <v>159.80000000000001</v>
      </c>
      <c r="N36" s="3"/>
      <c r="O36" s="22">
        <v>155.5</v>
      </c>
      <c r="P36" s="23"/>
      <c r="Q36" s="36">
        <v>160</v>
      </c>
      <c r="R36" s="23"/>
      <c r="S36" s="24"/>
      <c r="T36" s="23"/>
      <c r="U36" s="22"/>
      <c r="V36" s="23"/>
      <c r="W36" s="22"/>
      <c r="X36" s="3"/>
      <c r="Y36" s="25"/>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row>
    <row r="37" spans="1:165" x14ac:dyDescent="0.2">
      <c r="A37" s="3"/>
      <c r="B37" s="3"/>
      <c r="C37" s="3"/>
      <c r="D37" s="3"/>
      <c r="E37" s="3"/>
      <c r="F37" s="3"/>
      <c r="G37" s="23"/>
      <c r="H37" s="3"/>
      <c r="I37" s="23"/>
      <c r="J37" s="3"/>
      <c r="K37" s="23"/>
      <c r="L37" s="3"/>
      <c r="M37" s="23"/>
      <c r="N37" s="3"/>
      <c r="O37" s="23"/>
      <c r="P37" s="23"/>
      <c r="Q37" s="23"/>
      <c r="R37" s="23"/>
      <c r="S37" s="24"/>
      <c r="T37" s="23"/>
      <c r="U37" s="23"/>
      <c r="V37" s="23"/>
      <c r="W37" s="2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row>
    <row r="38" spans="1:165" x14ac:dyDescent="0.2">
      <c r="A38" s="2" t="s">
        <v>75</v>
      </c>
      <c r="B38" s="2"/>
      <c r="C38" s="2"/>
      <c r="D38" s="2"/>
      <c r="E38" s="3"/>
      <c r="F38" s="3"/>
      <c r="G38" s="23"/>
      <c r="H38" s="3"/>
      <c r="I38" s="23"/>
      <c r="J38" s="3"/>
      <c r="K38" s="23"/>
      <c r="L38" s="3"/>
      <c r="M38" s="23"/>
      <c r="N38" s="3"/>
      <c r="O38" s="23"/>
      <c r="P38" s="23"/>
      <c r="Q38" s="23"/>
      <c r="R38" s="23"/>
      <c r="S38" s="24"/>
      <c r="T38" s="23"/>
      <c r="U38" s="23"/>
      <c r="V38" s="23"/>
      <c r="W38" s="2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row>
    <row r="39" spans="1:165" x14ac:dyDescent="0.2">
      <c r="A39" s="37" t="s">
        <v>32</v>
      </c>
      <c r="B39" s="2"/>
      <c r="C39" s="2"/>
      <c r="D39" s="2"/>
      <c r="E39" s="3"/>
      <c r="F39" s="3"/>
      <c r="G39" s="23"/>
      <c r="H39" s="3"/>
      <c r="I39" s="23"/>
      <c r="J39" s="3"/>
      <c r="K39" s="23"/>
      <c r="L39" s="3"/>
      <c r="M39" s="23"/>
      <c r="N39" s="3"/>
      <c r="O39" s="23"/>
      <c r="P39" s="23"/>
      <c r="Q39" s="23"/>
      <c r="R39" s="23"/>
      <c r="S39" s="24"/>
      <c r="T39" s="23"/>
      <c r="U39" s="23"/>
      <c r="V39" s="23"/>
      <c r="W39" s="2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row>
    <row r="40" spans="1:165" x14ac:dyDescent="0.2">
      <c r="A40" s="2" t="s">
        <v>33</v>
      </c>
      <c r="B40" s="2"/>
      <c r="C40" s="2"/>
      <c r="D40" s="3"/>
      <c r="E40" s="3"/>
      <c r="F40" s="3"/>
      <c r="G40" s="22">
        <v>580.6</v>
      </c>
      <c r="H40" s="3"/>
      <c r="I40" s="22">
        <f>624.4-17.081</f>
        <v>607.31899999999996</v>
      </c>
      <c r="J40" s="3"/>
      <c r="K40" s="22">
        <f>685.8-17.491</f>
        <v>668.30899999999997</v>
      </c>
      <c r="L40" s="3"/>
      <c r="M40" s="22">
        <f>687.7-16.037</f>
        <v>671.66300000000001</v>
      </c>
      <c r="N40" s="3"/>
      <c r="O40" s="22">
        <f>SUM(G40:M40)</f>
        <v>2527.8909999999996</v>
      </c>
      <c r="P40" s="23"/>
      <c r="Q40" s="22">
        <v>676.5</v>
      </c>
      <c r="R40" s="23"/>
      <c r="S40" s="24"/>
      <c r="T40" s="23"/>
      <c r="U40" s="22"/>
      <c r="V40" s="23"/>
      <c r="W40" s="22"/>
      <c r="X40" s="3"/>
      <c r="Y40" s="25"/>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row>
    <row r="41" spans="1:165" x14ac:dyDescent="0.2">
      <c r="A41" s="5" t="s">
        <v>34</v>
      </c>
      <c r="B41" s="3"/>
      <c r="C41" s="3"/>
      <c r="D41" s="3"/>
      <c r="E41" s="3"/>
      <c r="F41" s="3"/>
      <c r="G41" s="22">
        <v>139.9</v>
      </c>
      <c r="H41" s="3"/>
      <c r="I41" s="22">
        <f>158.8+0.797987</f>
        <v>159.59798700000002</v>
      </c>
      <c r="J41" s="3"/>
      <c r="K41" s="22">
        <f>175.8+1.107109</f>
        <v>176.90710900000002</v>
      </c>
      <c r="L41" s="3"/>
      <c r="M41" s="22">
        <f>173.9+0.824801</f>
        <v>174.72480100000001</v>
      </c>
      <c r="N41" s="3"/>
      <c r="O41" s="22">
        <f>SUM(G41:M41)</f>
        <v>651.12989700000003</v>
      </c>
      <c r="P41" s="23"/>
      <c r="Q41" s="22">
        <v>170.9</v>
      </c>
      <c r="R41" s="23"/>
      <c r="S41" s="24"/>
      <c r="T41" s="23"/>
      <c r="U41" s="22"/>
      <c r="V41" s="23"/>
      <c r="W41" s="22"/>
      <c r="X41" s="3"/>
      <c r="Y41" s="25"/>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row>
    <row r="42" spans="1:165" x14ac:dyDescent="0.2">
      <c r="A42" s="2" t="s">
        <v>35</v>
      </c>
      <c r="B42" s="2"/>
      <c r="C42" s="3"/>
      <c r="D42" s="3"/>
      <c r="E42" s="3"/>
      <c r="F42" s="3"/>
      <c r="G42" s="26">
        <v>67.2</v>
      </c>
      <c r="H42" s="3"/>
      <c r="I42" s="22">
        <v>64.8</v>
      </c>
      <c r="J42" s="3"/>
      <c r="K42" s="22">
        <v>68.8</v>
      </c>
      <c r="L42" s="3"/>
      <c r="M42" s="22">
        <v>77.400000000000006</v>
      </c>
      <c r="N42" s="3"/>
      <c r="O42" s="22">
        <f>SUM(G42:M42)</f>
        <v>278.20000000000005</v>
      </c>
      <c r="P42" s="23"/>
      <c r="Q42" s="26">
        <v>76.900000000000006</v>
      </c>
      <c r="R42" s="23"/>
      <c r="S42" s="24"/>
      <c r="T42" s="23"/>
      <c r="U42" s="22"/>
      <c r="V42" s="23"/>
      <c r="W42" s="22"/>
      <c r="X42" s="3"/>
      <c r="Y42" s="25"/>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row>
    <row r="43" spans="1:165" x14ac:dyDescent="0.2">
      <c r="A43" s="3"/>
      <c r="B43" s="3"/>
      <c r="C43" s="2" t="s">
        <v>36</v>
      </c>
      <c r="D43" s="2"/>
      <c r="E43" s="3"/>
      <c r="F43" s="3"/>
      <c r="G43" s="38">
        <f>SUM(G40:G42)</f>
        <v>787.7</v>
      </c>
      <c r="H43" s="3"/>
      <c r="I43" s="38">
        <f>SUM(I40:I42)</f>
        <v>831.7169869999999</v>
      </c>
      <c r="J43" s="3"/>
      <c r="K43" s="38">
        <f>SUM(K40:K42)</f>
        <v>914.01610899999991</v>
      </c>
      <c r="L43" s="3"/>
      <c r="M43" s="38">
        <f>SUM(M40:M42)</f>
        <v>923.78780100000006</v>
      </c>
      <c r="N43" s="3"/>
      <c r="O43" s="38">
        <f>SUM(O40:O42)</f>
        <v>3457.2208969999992</v>
      </c>
      <c r="P43" s="23"/>
      <c r="Q43" s="38">
        <f>SUM(Q40:Q42)</f>
        <v>924.3</v>
      </c>
      <c r="R43" s="23"/>
      <c r="S43" s="24"/>
      <c r="T43" s="23"/>
      <c r="U43" s="22"/>
      <c r="V43" s="23"/>
      <c r="W43" s="22"/>
      <c r="X43" s="3"/>
      <c r="Y43" s="25"/>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row>
    <row r="44" spans="1:165" x14ac:dyDescent="0.2">
      <c r="A44" s="3"/>
      <c r="B44" s="3"/>
      <c r="C44" s="3"/>
      <c r="D44" s="3"/>
      <c r="E44" s="3"/>
      <c r="F44" s="3"/>
      <c r="G44" s="23"/>
      <c r="H44" s="3"/>
      <c r="I44" s="23"/>
      <c r="J44" s="3"/>
      <c r="K44" s="23"/>
      <c r="L44" s="3"/>
      <c r="M44" s="23"/>
      <c r="N44" s="3"/>
      <c r="O44" s="23"/>
      <c r="P44" s="23"/>
      <c r="Q44" s="23"/>
      <c r="R44" s="23"/>
      <c r="S44" s="24"/>
      <c r="T44" s="23"/>
      <c r="U44" s="23"/>
      <c r="V44" s="23"/>
      <c r="W44" s="2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row>
    <row r="45" spans="1:165" x14ac:dyDescent="0.2">
      <c r="A45" s="37" t="s">
        <v>37</v>
      </c>
      <c r="B45" s="2"/>
      <c r="C45" s="2"/>
      <c r="D45" s="2"/>
      <c r="E45" s="3"/>
      <c r="F45" s="3"/>
      <c r="G45" s="23"/>
      <c r="H45" s="3"/>
      <c r="I45" s="23"/>
      <c r="J45" s="3"/>
      <c r="K45" s="23"/>
      <c r="L45" s="3"/>
      <c r="M45" s="23"/>
      <c r="N45" s="3"/>
      <c r="O45" s="23"/>
      <c r="P45" s="23"/>
      <c r="Q45" s="23"/>
      <c r="R45" s="23"/>
      <c r="S45" s="24"/>
      <c r="T45" s="23"/>
      <c r="U45" s="23"/>
      <c r="V45" s="23"/>
      <c r="W45" s="2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row>
    <row r="46" spans="1:165" x14ac:dyDescent="0.2">
      <c r="A46" s="2" t="s">
        <v>33</v>
      </c>
      <c r="B46" s="2"/>
      <c r="C46" s="2"/>
      <c r="D46" s="3"/>
      <c r="E46" s="3"/>
      <c r="F46" s="3"/>
      <c r="G46" s="22">
        <v>172.4</v>
      </c>
      <c r="H46" s="3"/>
      <c r="I46" s="22">
        <v>185.1</v>
      </c>
      <c r="J46" s="3"/>
      <c r="K46" s="22">
        <v>216.9</v>
      </c>
      <c r="L46" s="3"/>
      <c r="M46" s="22">
        <v>206.2</v>
      </c>
      <c r="N46" s="3"/>
      <c r="O46" s="22">
        <f>SUM(G46:M46)</f>
        <v>780.59999999999991</v>
      </c>
      <c r="P46" s="23"/>
      <c r="Q46" s="22">
        <v>213.8</v>
      </c>
      <c r="R46" s="23"/>
      <c r="S46" s="24"/>
      <c r="T46" s="23"/>
      <c r="U46" s="22"/>
      <c r="V46" s="23"/>
      <c r="W46" s="22"/>
      <c r="X46" s="3"/>
      <c r="Y46" s="25"/>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row>
    <row r="47" spans="1:165" x14ac:dyDescent="0.2">
      <c r="A47" s="5" t="s">
        <v>34</v>
      </c>
      <c r="B47" s="3"/>
      <c r="C47" s="3"/>
      <c r="D47" s="3"/>
      <c r="E47" s="3"/>
      <c r="F47" s="3"/>
      <c r="G47" s="22">
        <v>63.9</v>
      </c>
      <c r="H47" s="3"/>
      <c r="I47" s="22">
        <v>72.3</v>
      </c>
      <c r="J47" s="3"/>
      <c r="K47" s="22">
        <v>83.1</v>
      </c>
      <c r="L47" s="3"/>
      <c r="M47" s="22">
        <v>83.3</v>
      </c>
      <c r="N47" s="3"/>
      <c r="O47" s="22">
        <f t="shared" ref="O47:O50" si="2">SUM(G47:M47)</f>
        <v>302.59999999999997</v>
      </c>
      <c r="P47" s="23"/>
      <c r="Q47" s="22">
        <v>77.7</v>
      </c>
      <c r="R47" s="23"/>
      <c r="S47" s="24"/>
      <c r="T47" s="23"/>
      <c r="U47" s="22"/>
      <c r="V47" s="23"/>
      <c r="W47" s="22"/>
      <c r="X47" s="3"/>
      <c r="Y47" s="25"/>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row>
    <row r="48" spans="1:165" x14ac:dyDescent="0.2">
      <c r="A48" s="2" t="s">
        <v>35</v>
      </c>
      <c r="B48" s="2"/>
      <c r="C48" s="3"/>
      <c r="D48" s="3"/>
      <c r="E48" s="3"/>
      <c r="F48" s="3"/>
      <c r="G48" s="22">
        <v>21</v>
      </c>
      <c r="H48" s="3"/>
      <c r="I48" s="22">
        <v>19.600000000000001</v>
      </c>
      <c r="J48" s="3"/>
      <c r="K48" s="22">
        <v>22.2</v>
      </c>
      <c r="L48" s="3"/>
      <c r="M48" s="22">
        <v>26.4</v>
      </c>
      <c r="N48" s="3"/>
      <c r="O48" s="22">
        <f t="shared" si="2"/>
        <v>89.199999999999989</v>
      </c>
      <c r="P48" s="23"/>
      <c r="Q48" s="22">
        <v>25.9</v>
      </c>
      <c r="R48" s="23"/>
      <c r="S48" s="24"/>
      <c r="T48" s="23"/>
      <c r="U48" s="22"/>
      <c r="V48" s="23"/>
      <c r="W48" s="22"/>
      <c r="X48" s="3"/>
      <c r="Y48" s="25"/>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row>
    <row r="49" spans="1:165" x14ac:dyDescent="0.2">
      <c r="A49" s="2" t="s">
        <v>38</v>
      </c>
      <c r="B49" s="2"/>
      <c r="C49" s="3"/>
      <c r="D49" s="3"/>
      <c r="E49" s="3"/>
      <c r="F49" s="3"/>
      <c r="G49" s="22">
        <v>-28.5</v>
      </c>
      <c r="H49" s="3"/>
      <c r="I49" s="22">
        <v>-29.3</v>
      </c>
      <c r="J49" s="3"/>
      <c r="K49" s="22">
        <v>-31.4</v>
      </c>
      <c r="L49" s="3"/>
      <c r="M49" s="22">
        <v>-31.8</v>
      </c>
      <c r="N49" s="3"/>
      <c r="O49" s="22">
        <f t="shared" si="2"/>
        <v>-120.99999999999999</v>
      </c>
      <c r="P49" s="23"/>
      <c r="Q49" s="26">
        <v>-36</v>
      </c>
      <c r="R49" s="23"/>
      <c r="S49" s="24"/>
      <c r="T49" s="23"/>
      <c r="U49" s="22"/>
      <c r="V49" s="23"/>
      <c r="W49" s="22"/>
      <c r="X49" s="3"/>
      <c r="Y49" s="25"/>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row>
    <row r="50" spans="1:165" x14ac:dyDescent="0.2">
      <c r="A50" s="3"/>
      <c r="B50" s="3"/>
      <c r="C50" s="2" t="s">
        <v>39</v>
      </c>
      <c r="D50" s="2"/>
      <c r="E50" s="3"/>
      <c r="F50" s="3"/>
      <c r="G50" s="38">
        <v>228.7</v>
      </c>
      <c r="H50" s="3"/>
      <c r="I50" s="38">
        <v>247.7</v>
      </c>
      <c r="J50" s="3"/>
      <c r="K50" s="38">
        <v>290.8</v>
      </c>
      <c r="L50" s="3"/>
      <c r="M50" s="38">
        <v>284.10000000000002</v>
      </c>
      <c r="N50" s="3"/>
      <c r="O50" s="38">
        <f t="shared" si="2"/>
        <v>1051.3000000000002</v>
      </c>
      <c r="P50" s="23"/>
      <c r="Q50" s="38">
        <f>SUM(Q46:Q49)</f>
        <v>281.39999999999998</v>
      </c>
      <c r="R50" s="23"/>
      <c r="S50" s="24"/>
      <c r="T50" s="23"/>
      <c r="U50" s="22"/>
      <c r="V50" s="23"/>
      <c r="W50" s="22"/>
      <c r="X50" s="3"/>
      <c r="Y50" s="25"/>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row>
    <row r="51" spans="1:165" x14ac:dyDescent="0.2">
      <c r="A51" s="3"/>
      <c r="B51" s="3"/>
      <c r="C51" s="3"/>
      <c r="D51" s="3"/>
      <c r="E51" s="3"/>
      <c r="F51" s="3"/>
      <c r="G51" s="23"/>
      <c r="H51" s="3"/>
      <c r="I51" s="23"/>
      <c r="J51" s="3"/>
      <c r="K51" s="23"/>
      <c r="L51" s="3"/>
      <c r="M51" s="23"/>
      <c r="N51" s="3"/>
      <c r="O51" s="23"/>
      <c r="P51" s="23"/>
      <c r="Q51" s="23"/>
      <c r="R51" s="23"/>
      <c r="S51" s="24"/>
      <c r="T51" s="23"/>
      <c r="U51" s="23"/>
      <c r="V51" s="23"/>
      <c r="W51" s="2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row>
    <row r="52" spans="1:165" x14ac:dyDescent="0.2">
      <c r="A52" s="3"/>
      <c r="B52" s="3"/>
      <c r="C52" s="3"/>
      <c r="D52" s="3"/>
      <c r="E52" s="3"/>
      <c r="F52" s="3"/>
      <c r="G52" s="23"/>
      <c r="H52" s="3"/>
      <c r="I52" s="23"/>
      <c r="J52" s="3"/>
      <c r="K52" s="23"/>
      <c r="L52" s="3"/>
      <c r="M52" s="23"/>
      <c r="N52" s="3"/>
      <c r="O52" s="23"/>
      <c r="P52" s="23"/>
      <c r="Q52" s="23"/>
      <c r="R52" s="23"/>
      <c r="S52" s="24"/>
      <c r="T52" s="23"/>
      <c r="U52" s="23"/>
      <c r="V52" s="23"/>
      <c r="W52" s="2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row>
    <row r="53" spans="1:165" x14ac:dyDescent="0.2">
      <c r="A53" s="21" t="s">
        <v>40</v>
      </c>
      <c r="B53" s="2"/>
      <c r="C53" s="2"/>
      <c r="D53" s="2"/>
      <c r="E53" s="3"/>
      <c r="F53" s="3"/>
      <c r="G53" s="23"/>
      <c r="H53" s="3"/>
      <c r="I53" s="23"/>
      <c r="J53" s="3"/>
      <c r="K53" s="23"/>
      <c r="L53" s="3"/>
      <c r="M53" s="23"/>
      <c r="N53" s="3"/>
      <c r="O53" s="23"/>
      <c r="P53" s="23"/>
      <c r="Q53" s="23"/>
      <c r="R53" s="23"/>
      <c r="S53" s="24"/>
      <c r="T53" s="23"/>
      <c r="U53" s="23"/>
      <c r="V53" s="23"/>
      <c r="W53" s="2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row>
    <row r="54" spans="1:165" x14ac:dyDescent="0.2">
      <c r="A54" s="2" t="s">
        <v>76</v>
      </c>
      <c r="B54" s="2"/>
      <c r="C54" s="2"/>
      <c r="D54" s="3"/>
      <c r="E54" s="3"/>
      <c r="F54" s="3"/>
      <c r="G54" s="22">
        <v>423.3</v>
      </c>
      <c r="H54" s="3"/>
      <c r="I54" s="22">
        <v>500.9</v>
      </c>
      <c r="J54" s="3"/>
      <c r="K54" s="22">
        <v>560.70000000000005</v>
      </c>
      <c r="L54" s="3"/>
      <c r="M54" s="22">
        <v>658.4</v>
      </c>
      <c r="N54" s="3"/>
      <c r="O54" s="22">
        <v>658.4</v>
      </c>
      <c r="P54" s="23"/>
      <c r="Q54" s="22">
        <v>332</v>
      </c>
      <c r="R54" s="23"/>
      <c r="S54" s="24"/>
      <c r="T54" s="23"/>
      <c r="U54" s="22"/>
      <c r="V54" s="23"/>
      <c r="W54" s="22"/>
      <c r="X54" s="3"/>
      <c r="Y54" s="25"/>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row>
    <row r="55" spans="1:165" x14ac:dyDescent="0.2">
      <c r="A55" s="3"/>
      <c r="B55" s="3"/>
      <c r="C55" s="3"/>
      <c r="D55" s="3"/>
      <c r="E55" s="3"/>
      <c r="F55" s="3"/>
      <c r="G55" s="23"/>
      <c r="H55" s="3"/>
      <c r="I55" s="23"/>
      <c r="J55" s="3"/>
      <c r="K55" s="23"/>
      <c r="L55" s="3"/>
      <c r="M55" s="23"/>
      <c r="N55" s="3"/>
      <c r="O55" s="23"/>
      <c r="P55" s="23"/>
      <c r="Q55" s="23"/>
      <c r="R55" s="23"/>
      <c r="S55" s="24"/>
      <c r="T55" s="23"/>
      <c r="U55" s="23"/>
      <c r="V55" s="23"/>
      <c r="W55" s="2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row>
    <row r="56" spans="1:165" s="43" customFormat="1" ht="14.25" x14ac:dyDescent="0.2">
      <c r="A56" s="43" t="s">
        <v>77</v>
      </c>
      <c r="B56" s="44"/>
      <c r="C56" s="44"/>
      <c r="D56" s="44"/>
      <c r="E56" s="44"/>
      <c r="F56" s="44"/>
      <c r="G56" s="45">
        <v>4400.3</v>
      </c>
      <c r="H56" s="44"/>
      <c r="I56" s="45">
        <v>4261.8999999999996</v>
      </c>
      <c r="J56" s="44"/>
      <c r="K56" s="45">
        <v>4771.3</v>
      </c>
      <c r="L56" s="44"/>
      <c r="M56" s="45">
        <v>4659.7</v>
      </c>
      <c r="N56" s="44"/>
      <c r="O56" s="45">
        <v>4659.7</v>
      </c>
      <c r="P56" s="46"/>
      <c r="Q56" s="45">
        <v>4284.3</v>
      </c>
      <c r="R56" s="46"/>
      <c r="S56" s="47"/>
      <c r="T56" s="46"/>
      <c r="U56" s="45"/>
      <c r="V56" s="46"/>
      <c r="W56" s="45"/>
      <c r="X56" s="44"/>
      <c r="Y56" s="48"/>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row>
    <row r="57" spans="1:165" x14ac:dyDescent="0.2">
      <c r="A57" s="3"/>
      <c r="B57" s="3"/>
      <c r="C57" s="3"/>
      <c r="D57" s="3"/>
      <c r="E57" s="3"/>
      <c r="F57" s="3"/>
      <c r="G57" s="23"/>
      <c r="H57" s="3"/>
      <c r="I57" s="23"/>
      <c r="J57" s="3"/>
      <c r="K57" s="23"/>
      <c r="L57" s="3"/>
      <c r="M57" s="23"/>
      <c r="N57" s="3"/>
      <c r="O57" s="23"/>
      <c r="P57" s="23"/>
      <c r="Q57" s="23"/>
      <c r="R57" s="23"/>
      <c r="S57" s="24"/>
      <c r="T57" s="23"/>
      <c r="U57" s="23"/>
      <c r="V57" s="23"/>
      <c r="W57" s="2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row>
    <row r="58" spans="1:165" x14ac:dyDescent="0.2">
      <c r="A58" s="37" t="s">
        <v>78</v>
      </c>
      <c r="B58" s="2"/>
      <c r="C58" s="2"/>
      <c r="D58" s="2"/>
      <c r="E58" s="3"/>
      <c r="F58" s="3"/>
      <c r="G58" s="23"/>
      <c r="H58" s="3"/>
      <c r="I58" s="23"/>
      <c r="J58" s="3"/>
      <c r="K58" s="23"/>
      <c r="L58" s="3"/>
      <c r="M58" s="23"/>
      <c r="N58" s="3"/>
      <c r="O58" s="23"/>
      <c r="P58" s="23"/>
      <c r="Q58" s="23"/>
      <c r="R58" s="23"/>
      <c r="S58" s="24"/>
      <c r="T58" s="23"/>
      <c r="U58" s="23"/>
      <c r="V58" s="23"/>
      <c r="W58" s="2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row>
    <row r="59" spans="1:165" x14ac:dyDescent="0.2">
      <c r="A59" s="2" t="s">
        <v>41</v>
      </c>
      <c r="B59" s="2"/>
      <c r="C59" s="2"/>
      <c r="D59" s="2"/>
      <c r="E59" s="3"/>
      <c r="F59" s="3"/>
      <c r="G59" s="22">
        <v>294</v>
      </c>
      <c r="H59" s="3"/>
      <c r="I59" s="22">
        <v>-25.9</v>
      </c>
      <c r="J59" s="3"/>
      <c r="K59" s="22">
        <v>92</v>
      </c>
      <c r="L59" s="3"/>
      <c r="M59" s="22">
        <v>152.30000000000001</v>
      </c>
      <c r="N59" s="3"/>
      <c r="O59" s="22">
        <f>SUM(G59:M59)</f>
        <v>512.40000000000009</v>
      </c>
      <c r="P59" s="23"/>
      <c r="Q59" s="22">
        <v>284.5</v>
      </c>
      <c r="R59" s="23"/>
      <c r="S59" s="24"/>
      <c r="T59" s="23"/>
      <c r="U59" s="22"/>
      <c r="V59" s="23"/>
      <c r="W59" s="22"/>
      <c r="X59" s="3"/>
      <c r="Y59" s="25"/>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row>
    <row r="60" spans="1:165" x14ac:dyDescent="0.2">
      <c r="A60" s="2" t="s">
        <v>42</v>
      </c>
      <c r="B60" s="2"/>
      <c r="C60" s="2"/>
      <c r="D60" s="2"/>
      <c r="E60" s="3"/>
      <c r="F60" s="3"/>
      <c r="G60" s="22">
        <v>-122.9</v>
      </c>
      <c r="H60" s="3"/>
      <c r="I60" s="22">
        <v>186.5</v>
      </c>
      <c r="J60" s="3"/>
      <c r="K60" s="22">
        <v>169.1</v>
      </c>
      <c r="L60" s="3"/>
      <c r="M60" s="22">
        <v>129</v>
      </c>
      <c r="N60" s="3"/>
      <c r="O60" s="22">
        <f t="shared" ref="O60:O63" si="3">SUM(G60:M60)</f>
        <v>361.7</v>
      </c>
      <c r="P60" s="23"/>
      <c r="Q60" s="22">
        <v>-82.2</v>
      </c>
      <c r="R60" s="23"/>
      <c r="S60" s="24"/>
      <c r="T60" s="23"/>
      <c r="U60" s="22"/>
      <c r="V60" s="23"/>
      <c r="W60" s="22"/>
      <c r="X60" s="3"/>
      <c r="Y60" s="25"/>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row>
    <row r="61" spans="1:165" x14ac:dyDescent="0.2">
      <c r="A61" s="2" t="s">
        <v>43</v>
      </c>
      <c r="B61" s="2"/>
      <c r="C61" s="2"/>
      <c r="D61" s="2"/>
      <c r="E61" s="3"/>
      <c r="F61" s="3"/>
      <c r="G61" s="22">
        <v>26.1</v>
      </c>
      <c r="H61" s="3"/>
      <c r="I61" s="22">
        <v>21.9</v>
      </c>
      <c r="J61" s="3"/>
      <c r="K61" s="22">
        <v>21.5</v>
      </c>
      <c r="L61" s="3"/>
      <c r="M61" s="22">
        <v>25.1</v>
      </c>
      <c r="N61" s="3"/>
      <c r="O61" s="22">
        <f t="shared" si="3"/>
        <v>94.6</v>
      </c>
      <c r="P61" s="23"/>
      <c r="Q61" s="22">
        <v>18.3</v>
      </c>
      <c r="R61" s="23"/>
      <c r="S61" s="24"/>
      <c r="T61" s="23"/>
      <c r="U61" s="22"/>
      <c r="V61" s="23"/>
      <c r="W61" s="22"/>
      <c r="X61" s="3"/>
      <c r="Y61" s="25"/>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row>
    <row r="62" spans="1:165" x14ac:dyDescent="0.2">
      <c r="A62" s="2" t="s">
        <v>44</v>
      </c>
      <c r="B62" s="2"/>
      <c r="C62" s="2"/>
      <c r="D62" s="2"/>
      <c r="E62" s="3"/>
      <c r="F62" s="3"/>
      <c r="G62" s="22">
        <v>-46.2</v>
      </c>
      <c r="H62" s="3"/>
      <c r="I62" s="22">
        <v>-43.7</v>
      </c>
      <c r="J62" s="3"/>
      <c r="K62" s="22">
        <v>-46.7</v>
      </c>
      <c r="L62" s="3"/>
      <c r="M62" s="22">
        <v>-45.3</v>
      </c>
      <c r="N62" s="3"/>
      <c r="O62" s="22">
        <f t="shared" si="3"/>
        <v>-181.90000000000003</v>
      </c>
      <c r="P62" s="23"/>
      <c r="Q62" s="22">
        <v>-43.8</v>
      </c>
      <c r="R62" s="23"/>
      <c r="S62" s="24"/>
      <c r="T62" s="23"/>
      <c r="U62" s="22"/>
      <c r="V62" s="23"/>
      <c r="W62" s="22"/>
      <c r="X62" s="3"/>
      <c r="Y62" s="25"/>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row>
    <row r="63" spans="1:165" x14ac:dyDescent="0.2">
      <c r="A63" s="2" t="s">
        <v>45</v>
      </c>
      <c r="B63" s="2"/>
      <c r="C63" s="2"/>
      <c r="D63" s="2"/>
      <c r="E63" s="3"/>
      <c r="F63" s="3"/>
      <c r="G63" s="22">
        <v>0</v>
      </c>
      <c r="H63" s="3"/>
      <c r="I63" s="22">
        <v>-9.3000000000000007</v>
      </c>
      <c r="J63" s="3"/>
      <c r="K63" s="22">
        <v>0</v>
      </c>
      <c r="L63" s="3"/>
      <c r="M63" s="22">
        <v>0</v>
      </c>
      <c r="N63" s="3"/>
      <c r="O63" s="22">
        <f t="shared" si="3"/>
        <v>-9.3000000000000007</v>
      </c>
      <c r="P63" s="23"/>
      <c r="Q63" s="26">
        <v>0</v>
      </c>
      <c r="R63" s="23"/>
      <c r="S63" s="24"/>
      <c r="T63" s="23"/>
      <c r="U63" s="22"/>
      <c r="V63" s="23"/>
      <c r="W63" s="22"/>
      <c r="X63" s="3"/>
      <c r="Y63" s="25"/>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row>
    <row r="64" spans="1:165" x14ac:dyDescent="0.2">
      <c r="A64" s="3"/>
      <c r="B64" s="3"/>
      <c r="C64" s="2" t="s">
        <v>46</v>
      </c>
      <c r="D64" s="2"/>
      <c r="E64" s="3"/>
      <c r="F64" s="3"/>
      <c r="G64" s="38">
        <f>SUM(G59:G63)</f>
        <v>151</v>
      </c>
      <c r="H64" s="3"/>
      <c r="I64" s="38">
        <f>SUM(I59:I63)</f>
        <v>129.5</v>
      </c>
      <c r="J64" s="3"/>
      <c r="K64" s="38">
        <f>SUM(K59:K63)</f>
        <v>235.90000000000003</v>
      </c>
      <c r="L64" s="3"/>
      <c r="M64" s="38">
        <f>SUM(M59:M63)</f>
        <v>261.10000000000002</v>
      </c>
      <c r="N64" s="3"/>
      <c r="O64" s="38">
        <f>SUM(O59:O63)</f>
        <v>777.50000000000023</v>
      </c>
      <c r="P64" s="23"/>
      <c r="Q64" s="38">
        <f>SUM(Q59:Q63)</f>
        <v>176.8</v>
      </c>
      <c r="R64" s="23"/>
      <c r="S64" s="24"/>
      <c r="T64" s="23"/>
      <c r="U64" s="22"/>
      <c r="V64" s="23"/>
      <c r="W64" s="22"/>
      <c r="X64" s="3"/>
      <c r="Y64" s="25"/>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row>
    <row r="65" spans="1:165" x14ac:dyDescent="0.2">
      <c r="A65" s="3"/>
      <c r="B65" s="3"/>
      <c r="C65" s="3"/>
      <c r="D65" s="3"/>
      <c r="E65" s="3"/>
      <c r="F65" s="3"/>
      <c r="G65" s="3"/>
      <c r="H65" s="3"/>
      <c r="I65" s="3"/>
      <c r="J65" s="3"/>
      <c r="K65" s="3"/>
      <c r="L65" s="3"/>
      <c r="M65" s="3"/>
      <c r="N65" s="3"/>
      <c r="O65" s="3"/>
      <c r="P65" s="3"/>
      <c r="Q65" s="3"/>
      <c r="R65" s="3"/>
      <c r="S65" s="4"/>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row>
    <row r="66" spans="1:165" x14ac:dyDescent="0.2">
      <c r="A66" s="3"/>
      <c r="B66" s="3"/>
      <c r="C66" s="3"/>
      <c r="D66" s="3"/>
      <c r="E66" s="3"/>
      <c r="F66" s="3"/>
      <c r="G66" s="3"/>
      <c r="H66" s="3"/>
      <c r="I66" s="3"/>
      <c r="J66" s="3"/>
      <c r="K66" s="3"/>
      <c r="L66" s="3"/>
      <c r="M66" s="3"/>
      <c r="N66" s="3"/>
      <c r="O66" s="3"/>
      <c r="P66" s="3"/>
      <c r="Q66" s="3"/>
      <c r="R66" s="3"/>
      <c r="S66" s="4"/>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row>
    <row r="67" spans="1:165" x14ac:dyDescent="0.2">
      <c r="A67" s="3"/>
      <c r="B67" s="3"/>
      <c r="C67" s="3"/>
      <c r="D67" s="3"/>
      <c r="E67" s="3"/>
      <c r="F67" s="3"/>
      <c r="G67" s="3"/>
      <c r="H67" s="3"/>
      <c r="I67" s="3"/>
      <c r="J67" s="3"/>
      <c r="K67" s="3"/>
      <c r="L67" s="3"/>
      <c r="M67" s="3"/>
      <c r="N67" s="3"/>
      <c r="O67" s="3"/>
      <c r="P67" s="3"/>
      <c r="Q67" s="3"/>
      <c r="R67" s="3"/>
      <c r="S67" s="4"/>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row>
    <row r="68" spans="1:165" ht="94.5" customHeight="1" x14ac:dyDescent="0.2">
      <c r="A68" s="39" t="s">
        <v>79</v>
      </c>
      <c r="B68" s="2"/>
      <c r="C68" s="2"/>
      <c r="D68" s="2"/>
      <c r="E68" s="2"/>
      <c r="F68" s="2"/>
      <c r="G68" s="2"/>
      <c r="H68" s="2"/>
      <c r="I68" s="2"/>
      <c r="J68" s="2"/>
      <c r="K68" s="2"/>
      <c r="L68" s="2"/>
      <c r="M68" s="2"/>
      <c r="N68" s="2"/>
      <c r="O68" s="2"/>
      <c r="P68" s="2"/>
      <c r="Q68" s="2"/>
      <c r="R68" s="2"/>
      <c r="S68" s="4"/>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row>
    <row r="69" spans="1:165" x14ac:dyDescent="0.2">
      <c r="A69" s="40"/>
      <c r="B69" s="3"/>
      <c r="C69" s="3"/>
      <c r="D69" s="3"/>
      <c r="E69" s="3"/>
      <c r="F69" s="3"/>
      <c r="G69" s="3"/>
      <c r="H69" s="3"/>
      <c r="I69" s="3"/>
      <c r="J69" s="3"/>
      <c r="K69" s="3"/>
      <c r="L69" s="3"/>
      <c r="M69" s="3"/>
      <c r="N69" s="3"/>
      <c r="O69" s="3"/>
      <c r="P69" s="3"/>
      <c r="Q69" s="3"/>
      <c r="R69" s="3"/>
      <c r="S69" s="4"/>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row>
    <row r="70" spans="1:165" ht="29.25" customHeight="1" x14ac:dyDescent="0.2">
      <c r="A70" s="39" t="s">
        <v>71</v>
      </c>
      <c r="B70" s="2"/>
      <c r="C70" s="2"/>
      <c r="D70" s="2"/>
      <c r="E70" s="2"/>
      <c r="F70" s="2"/>
      <c r="G70" s="2"/>
      <c r="H70" s="2"/>
      <c r="I70" s="2"/>
      <c r="J70" s="2"/>
      <c r="K70" s="2"/>
      <c r="L70" s="2"/>
      <c r="M70" s="2"/>
      <c r="N70" s="2"/>
      <c r="O70" s="2"/>
      <c r="P70" s="2"/>
      <c r="Q70" s="2"/>
      <c r="R70" s="2"/>
      <c r="S70" s="4"/>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row>
    <row r="71" spans="1:165" x14ac:dyDescent="0.2">
      <c r="A71" s="3"/>
      <c r="B71" s="3"/>
      <c r="C71" s="3"/>
      <c r="D71" s="3"/>
      <c r="E71" s="3"/>
      <c r="F71" s="3"/>
      <c r="G71" s="3"/>
      <c r="H71" s="3"/>
      <c r="I71" s="3"/>
      <c r="J71" s="3"/>
      <c r="K71" s="3"/>
      <c r="L71" s="3"/>
      <c r="M71" s="3"/>
      <c r="N71" s="3"/>
      <c r="O71" s="3"/>
      <c r="P71" s="3"/>
      <c r="Q71" s="3"/>
      <c r="R71" s="3"/>
      <c r="S71" s="4"/>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row>
    <row r="72" spans="1:165" ht="42.75" customHeight="1" x14ac:dyDescent="0.2">
      <c r="A72" s="39" t="s">
        <v>47</v>
      </c>
      <c r="B72" s="2"/>
      <c r="C72" s="2"/>
      <c r="D72" s="2"/>
      <c r="E72" s="2"/>
      <c r="F72" s="2"/>
      <c r="G72" s="2"/>
      <c r="H72" s="2"/>
      <c r="I72" s="2"/>
      <c r="J72" s="2"/>
      <c r="K72" s="2"/>
      <c r="L72" s="2"/>
      <c r="M72" s="2"/>
      <c r="N72" s="2"/>
      <c r="O72" s="2"/>
      <c r="P72" s="2"/>
      <c r="Q72" s="2"/>
      <c r="R72" s="2"/>
      <c r="S72" s="41"/>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row>
    <row r="73" spans="1:165" x14ac:dyDescent="0.2">
      <c r="A73" s="3"/>
      <c r="B73" s="3"/>
      <c r="C73" s="3"/>
      <c r="D73" s="3"/>
      <c r="E73" s="3"/>
      <c r="F73" s="3"/>
      <c r="G73" s="3"/>
      <c r="H73" s="3"/>
      <c r="I73" s="3"/>
      <c r="J73" s="3"/>
      <c r="K73" s="3"/>
      <c r="L73" s="3"/>
      <c r="M73" s="3"/>
      <c r="N73" s="3"/>
      <c r="O73" s="3"/>
      <c r="P73" s="3"/>
      <c r="Q73" s="3"/>
      <c r="R73" s="3"/>
      <c r="S73" s="4"/>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row>
    <row r="74" spans="1:165" ht="42.75" customHeight="1" x14ac:dyDescent="0.2">
      <c r="A74" s="39" t="s">
        <v>84</v>
      </c>
      <c r="B74" s="2"/>
      <c r="C74" s="2"/>
      <c r="D74" s="2"/>
      <c r="E74" s="2"/>
      <c r="F74" s="2"/>
      <c r="G74" s="2"/>
      <c r="H74" s="2"/>
      <c r="I74" s="2"/>
      <c r="J74" s="2"/>
      <c r="K74" s="2"/>
      <c r="L74" s="2"/>
      <c r="M74" s="2"/>
      <c r="N74" s="2"/>
      <c r="O74" s="2"/>
      <c r="P74" s="2"/>
      <c r="Q74" s="2"/>
      <c r="R74" s="2"/>
      <c r="S74" s="41"/>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row>
    <row r="75" spans="1:165" x14ac:dyDescent="0.2">
      <c r="A75" s="3"/>
      <c r="B75" s="3"/>
      <c r="C75" s="3"/>
      <c r="D75" s="3"/>
      <c r="E75" s="3"/>
      <c r="F75" s="3"/>
      <c r="G75" s="3"/>
      <c r="H75" s="3"/>
      <c r="I75" s="3"/>
      <c r="J75" s="3"/>
      <c r="K75" s="3"/>
      <c r="L75" s="3"/>
      <c r="M75" s="3"/>
      <c r="N75" s="3"/>
      <c r="O75" s="3"/>
      <c r="P75" s="3"/>
      <c r="Q75" s="3"/>
      <c r="R75" s="3"/>
      <c r="S75" s="4"/>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row>
    <row r="76" spans="1:165" ht="18" customHeight="1" x14ac:dyDescent="0.2">
      <c r="A76" s="39" t="s">
        <v>80</v>
      </c>
      <c r="B76" s="2"/>
      <c r="C76" s="2"/>
      <c r="D76" s="2"/>
      <c r="E76" s="2"/>
      <c r="F76" s="2"/>
      <c r="G76" s="2"/>
      <c r="H76" s="2"/>
      <c r="I76" s="2"/>
      <c r="J76" s="2"/>
      <c r="K76" s="2"/>
      <c r="L76" s="2"/>
      <c r="M76" s="2"/>
      <c r="N76" s="2"/>
      <c r="O76" s="2"/>
      <c r="P76" s="2"/>
      <c r="Q76" s="2"/>
      <c r="R76" s="2"/>
      <c r="S76" s="4"/>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row>
    <row r="77" spans="1:165" x14ac:dyDescent="0.2">
      <c r="A77" s="3"/>
      <c r="B77" s="3"/>
      <c r="C77" s="3"/>
      <c r="D77" s="3"/>
      <c r="E77" s="3"/>
      <c r="F77" s="3"/>
      <c r="G77" s="3"/>
      <c r="H77" s="3"/>
      <c r="I77" s="3"/>
      <c r="J77" s="3"/>
      <c r="K77" s="3"/>
      <c r="L77" s="3"/>
      <c r="M77" s="3"/>
      <c r="N77" s="3"/>
      <c r="O77" s="3"/>
      <c r="P77" s="3"/>
      <c r="Q77" s="3"/>
      <c r="R77" s="3"/>
      <c r="S77" s="4"/>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row>
    <row r="78" spans="1:165" ht="18" customHeight="1" x14ac:dyDescent="0.2">
      <c r="A78" s="39" t="s">
        <v>81</v>
      </c>
      <c r="B78" s="2"/>
      <c r="C78" s="2"/>
      <c r="D78" s="2"/>
      <c r="E78" s="2"/>
      <c r="F78" s="2"/>
      <c r="G78" s="2"/>
      <c r="H78" s="2"/>
      <c r="I78" s="2"/>
      <c r="J78" s="2"/>
      <c r="K78" s="2"/>
      <c r="L78" s="2"/>
      <c r="M78" s="2"/>
      <c r="N78" s="2"/>
      <c r="O78" s="2"/>
      <c r="P78" s="2"/>
      <c r="Q78" s="2"/>
      <c r="R78" s="2"/>
      <c r="S78" s="4"/>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row>
    <row r="79" spans="1:165" x14ac:dyDescent="0.2">
      <c r="A79" s="3"/>
      <c r="B79" s="3"/>
      <c r="C79" s="3"/>
      <c r="D79" s="3"/>
      <c r="E79" s="3"/>
      <c r="F79" s="3"/>
      <c r="G79" s="3"/>
      <c r="H79" s="3"/>
      <c r="I79" s="3"/>
      <c r="J79" s="3"/>
      <c r="K79" s="3"/>
      <c r="L79" s="3"/>
      <c r="M79" s="3"/>
      <c r="N79" s="3"/>
      <c r="O79" s="3"/>
      <c r="P79" s="3"/>
      <c r="Q79" s="3"/>
      <c r="R79" s="3"/>
      <c r="S79" s="4"/>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row>
    <row r="80" spans="1:165" x14ac:dyDescent="0.2">
      <c r="A80" s="39" t="s">
        <v>82</v>
      </c>
      <c r="B80" s="2"/>
      <c r="C80" s="2"/>
      <c r="D80" s="2"/>
      <c r="E80" s="2"/>
      <c r="F80" s="2"/>
      <c r="G80" s="2"/>
      <c r="H80" s="2"/>
      <c r="I80" s="2"/>
      <c r="J80" s="2"/>
      <c r="K80" s="2"/>
      <c r="L80" s="2"/>
      <c r="M80" s="2"/>
      <c r="N80" s="2"/>
      <c r="O80" s="2"/>
      <c r="P80" s="2"/>
      <c r="Q80" s="2"/>
      <c r="R80" s="3"/>
      <c r="S80" s="4"/>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row>
    <row r="81" spans="1:165" x14ac:dyDescent="0.2">
      <c r="A81" s="3"/>
      <c r="B81" s="3"/>
      <c r="C81" s="3"/>
      <c r="D81" s="3"/>
      <c r="E81" s="3"/>
      <c r="F81" s="3"/>
      <c r="G81" s="3"/>
      <c r="H81" s="3"/>
      <c r="I81" s="3"/>
      <c r="J81" s="3"/>
      <c r="K81" s="3"/>
      <c r="L81" s="3"/>
      <c r="M81" s="3"/>
      <c r="N81" s="3"/>
      <c r="O81" s="3"/>
      <c r="P81" s="3"/>
      <c r="Q81" s="3"/>
      <c r="R81" s="3"/>
      <c r="S81" s="4"/>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row>
    <row r="82" spans="1:165" ht="79.5" customHeight="1" x14ac:dyDescent="0.2">
      <c r="A82" s="39" t="s">
        <v>83</v>
      </c>
      <c r="B82" s="2"/>
      <c r="C82" s="2"/>
      <c r="D82" s="2"/>
      <c r="E82" s="2"/>
      <c r="F82" s="2"/>
      <c r="G82" s="2"/>
      <c r="H82" s="2"/>
      <c r="I82" s="2"/>
      <c r="J82" s="2"/>
      <c r="K82" s="2"/>
      <c r="L82" s="2"/>
      <c r="M82" s="2"/>
      <c r="N82" s="2"/>
      <c r="O82" s="2"/>
      <c r="P82" s="2"/>
      <c r="Q82" s="2"/>
      <c r="R82" s="2"/>
      <c r="S82" s="4"/>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row>
    <row r="83" spans="1:165" x14ac:dyDescent="0.2">
      <c r="A83" s="3"/>
      <c r="B83" s="3"/>
      <c r="C83" s="3"/>
      <c r="D83" s="3"/>
      <c r="E83" s="3"/>
      <c r="F83" s="3"/>
      <c r="G83" s="3"/>
      <c r="H83" s="3"/>
      <c r="I83" s="3"/>
      <c r="J83" s="3"/>
      <c r="K83" s="3"/>
      <c r="L83" s="3"/>
      <c r="M83" s="3"/>
      <c r="N83" s="3"/>
      <c r="O83" s="3"/>
      <c r="P83" s="3"/>
      <c r="Q83" s="3"/>
      <c r="R83" s="3"/>
      <c r="S83" s="4"/>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row>
    <row r="84" spans="1:165" x14ac:dyDescent="0.2">
      <c r="A84" s="3"/>
      <c r="B84" s="3"/>
      <c r="C84" s="3"/>
      <c r="D84" s="3"/>
      <c r="E84" s="3"/>
      <c r="F84" s="3"/>
      <c r="G84" s="3"/>
      <c r="H84" s="3"/>
      <c r="I84" s="3"/>
      <c r="J84" s="3"/>
      <c r="K84" s="3"/>
      <c r="L84" s="3"/>
      <c r="M84" s="3"/>
      <c r="N84" s="3"/>
      <c r="O84" s="3"/>
      <c r="P84" s="3"/>
      <c r="Q84" s="3"/>
      <c r="R84" s="3"/>
      <c r="S84" s="4"/>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row>
    <row r="85" spans="1:165" x14ac:dyDescent="0.2">
      <c r="A85" s="3"/>
      <c r="B85" s="3"/>
      <c r="C85" s="3"/>
      <c r="D85" s="3"/>
      <c r="E85" s="3"/>
      <c r="F85" s="3"/>
      <c r="G85" s="3"/>
      <c r="H85" s="3"/>
      <c r="I85" s="3"/>
      <c r="J85" s="3"/>
      <c r="K85" s="3"/>
      <c r="L85" s="3"/>
      <c r="M85" s="3"/>
      <c r="N85" s="3"/>
      <c r="O85" s="3"/>
      <c r="P85" s="3"/>
      <c r="Q85" s="3"/>
      <c r="R85" s="3"/>
      <c r="S85" s="4"/>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row>
    <row r="86" spans="1:165" x14ac:dyDescent="0.2">
      <c r="A86" s="3"/>
      <c r="B86" s="3"/>
      <c r="C86" s="3"/>
      <c r="D86" s="3"/>
      <c r="E86" s="3"/>
      <c r="F86" s="3"/>
      <c r="G86" s="3"/>
      <c r="H86" s="3"/>
      <c r="I86" s="3"/>
      <c r="J86" s="3"/>
      <c r="K86" s="3"/>
      <c r="L86" s="3"/>
      <c r="M86" s="3"/>
      <c r="N86" s="3"/>
      <c r="O86" s="3"/>
      <c r="P86" s="3"/>
      <c r="Q86" s="3"/>
      <c r="R86" s="3"/>
      <c r="S86" s="4"/>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row>
    <row r="87" spans="1:165" x14ac:dyDescent="0.2">
      <c r="A87" s="3"/>
      <c r="B87" s="3"/>
      <c r="C87" s="3"/>
      <c r="D87" s="3"/>
      <c r="E87" s="3"/>
      <c r="F87" s="3"/>
      <c r="G87" s="3"/>
      <c r="H87" s="3"/>
      <c r="I87" s="3"/>
      <c r="J87" s="3"/>
      <c r="K87" s="3"/>
      <c r="L87" s="3"/>
      <c r="M87" s="3"/>
      <c r="N87" s="3"/>
      <c r="O87" s="3"/>
      <c r="P87" s="3"/>
      <c r="Q87" s="3"/>
      <c r="R87" s="3"/>
      <c r="S87" s="4"/>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row>
    <row r="88" spans="1:165" x14ac:dyDescent="0.2">
      <c r="A88" s="3"/>
      <c r="B88" s="3"/>
      <c r="C88" s="3"/>
      <c r="D88" s="3"/>
      <c r="E88" s="3"/>
      <c r="F88" s="3"/>
      <c r="G88" s="3"/>
      <c r="H88" s="3"/>
      <c r="I88" s="3"/>
      <c r="J88" s="3"/>
      <c r="K88" s="3"/>
      <c r="L88" s="3"/>
      <c r="M88" s="3"/>
      <c r="N88" s="3"/>
      <c r="O88" s="3"/>
      <c r="P88" s="3"/>
      <c r="Q88" s="3"/>
      <c r="R88" s="3"/>
      <c r="S88" s="4"/>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row>
    <row r="89" spans="1:165" x14ac:dyDescent="0.2">
      <c r="A89" s="3"/>
      <c r="B89" s="3"/>
      <c r="C89" s="3"/>
      <c r="D89" s="3"/>
      <c r="E89" s="3"/>
      <c r="F89" s="3"/>
      <c r="G89" s="3"/>
      <c r="H89" s="3"/>
      <c r="I89" s="3"/>
      <c r="J89" s="3"/>
      <c r="K89" s="3"/>
      <c r="L89" s="3"/>
      <c r="M89" s="3"/>
      <c r="N89" s="3"/>
      <c r="O89" s="3"/>
      <c r="P89" s="3"/>
      <c r="Q89" s="3"/>
      <c r="R89" s="3"/>
      <c r="S89" s="4"/>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row>
    <row r="90" spans="1:165" x14ac:dyDescent="0.2">
      <c r="A90" s="3"/>
      <c r="B90" s="3"/>
      <c r="C90" s="3"/>
      <c r="D90" s="3"/>
      <c r="E90" s="3"/>
      <c r="F90" s="3"/>
      <c r="G90" s="3"/>
      <c r="H90" s="3"/>
      <c r="I90" s="3"/>
      <c r="J90" s="3"/>
      <c r="K90" s="3"/>
      <c r="L90" s="3"/>
      <c r="M90" s="3"/>
      <c r="N90" s="3"/>
      <c r="O90" s="3"/>
      <c r="P90" s="3"/>
      <c r="Q90" s="3"/>
      <c r="R90" s="3"/>
      <c r="S90" s="4"/>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row>
    <row r="91" spans="1:165" x14ac:dyDescent="0.2">
      <c r="A91" s="3"/>
      <c r="B91" s="3"/>
      <c r="C91" s="3"/>
      <c r="D91" s="3"/>
      <c r="E91" s="3"/>
      <c r="F91" s="3"/>
      <c r="G91" s="3"/>
      <c r="H91" s="3"/>
      <c r="I91" s="3"/>
      <c r="J91" s="3"/>
      <c r="K91" s="3"/>
      <c r="L91" s="3"/>
      <c r="M91" s="3"/>
      <c r="N91" s="3"/>
      <c r="O91" s="3"/>
      <c r="P91" s="3"/>
      <c r="Q91" s="3"/>
      <c r="R91" s="3"/>
      <c r="S91" s="4"/>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row>
    <row r="92" spans="1:165" x14ac:dyDescent="0.2">
      <c r="A92" s="3"/>
      <c r="B92" s="3"/>
      <c r="C92" s="3"/>
      <c r="D92" s="3"/>
      <c r="E92" s="3"/>
      <c r="F92" s="3"/>
      <c r="G92" s="3"/>
      <c r="H92" s="3"/>
      <c r="I92" s="3"/>
      <c r="J92" s="3"/>
      <c r="K92" s="3"/>
      <c r="L92" s="3"/>
      <c r="M92" s="3"/>
      <c r="N92" s="3"/>
      <c r="O92" s="3"/>
      <c r="P92" s="3"/>
      <c r="Q92" s="3"/>
      <c r="R92" s="3"/>
      <c r="S92" s="4"/>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row>
    <row r="93" spans="1:165" x14ac:dyDescent="0.2">
      <c r="A93" s="3"/>
      <c r="B93" s="3"/>
      <c r="C93" s="3"/>
      <c r="D93" s="3"/>
      <c r="E93" s="3"/>
      <c r="F93" s="3"/>
      <c r="G93" s="3"/>
      <c r="H93" s="3"/>
      <c r="I93" s="3"/>
      <c r="J93" s="3"/>
      <c r="K93" s="3"/>
      <c r="L93" s="3"/>
      <c r="M93" s="3"/>
      <c r="N93" s="3"/>
      <c r="O93" s="3"/>
      <c r="P93" s="3"/>
      <c r="Q93" s="3"/>
      <c r="R93" s="3"/>
      <c r="S93" s="4"/>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row>
    <row r="94" spans="1:165" x14ac:dyDescent="0.2">
      <c r="A94" s="3"/>
      <c r="B94" s="3"/>
      <c r="C94" s="3"/>
      <c r="D94" s="3"/>
      <c r="E94" s="3"/>
      <c r="F94" s="3"/>
      <c r="G94" s="3"/>
      <c r="H94" s="3"/>
      <c r="I94" s="3"/>
      <c r="J94" s="3"/>
      <c r="K94" s="3"/>
      <c r="L94" s="3"/>
      <c r="M94" s="3"/>
      <c r="N94" s="3"/>
      <c r="O94" s="3"/>
      <c r="P94" s="3"/>
      <c r="Q94" s="3"/>
      <c r="R94" s="3"/>
      <c r="S94" s="4"/>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row>
    <row r="95" spans="1:165" x14ac:dyDescent="0.2">
      <c r="A95" s="3"/>
      <c r="B95" s="3"/>
      <c r="C95" s="3"/>
      <c r="D95" s="3"/>
      <c r="E95" s="3"/>
      <c r="F95" s="3"/>
      <c r="G95" s="3"/>
      <c r="H95" s="3"/>
      <c r="I95" s="3"/>
      <c r="J95" s="3"/>
      <c r="K95" s="3"/>
      <c r="L95" s="3"/>
      <c r="M95" s="3"/>
      <c r="N95" s="3"/>
      <c r="O95" s="3"/>
      <c r="P95" s="3"/>
      <c r="Q95" s="3"/>
      <c r="R95" s="3"/>
      <c r="S95" s="4"/>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row>
    <row r="96" spans="1:165" x14ac:dyDescent="0.2">
      <c r="A96" s="3"/>
      <c r="B96" s="3"/>
      <c r="C96" s="3"/>
      <c r="D96" s="3"/>
      <c r="E96" s="3"/>
      <c r="F96" s="3"/>
      <c r="G96" s="3"/>
      <c r="H96" s="3"/>
      <c r="I96" s="3"/>
      <c r="J96" s="3"/>
      <c r="K96" s="3"/>
      <c r="L96" s="3"/>
      <c r="M96" s="3"/>
      <c r="N96" s="3"/>
      <c r="O96" s="3"/>
      <c r="P96" s="3"/>
      <c r="Q96" s="3"/>
      <c r="R96" s="3"/>
      <c r="S96" s="4"/>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row>
    <row r="97" spans="1:165" x14ac:dyDescent="0.2">
      <c r="A97" s="3"/>
      <c r="B97" s="3"/>
      <c r="C97" s="3"/>
      <c r="D97" s="3"/>
      <c r="E97" s="3"/>
      <c r="F97" s="3"/>
      <c r="G97" s="3"/>
      <c r="H97" s="3"/>
      <c r="I97" s="3"/>
      <c r="J97" s="3"/>
      <c r="K97" s="3"/>
      <c r="L97" s="3"/>
      <c r="M97" s="3"/>
      <c r="N97" s="3"/>
      <c r="O97" s="3"/>
      <c r="P97" s="3"/>
      <c r="Q97" s="3"/>
      <c r="R97" s="3"/>
      <c r="S97" s="4"/>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row>
    <row r="98" spans="1:165" x14ac:dyDescent="0.2">
      <c r="A98" s="3"/>
      <c r="B98" s="3"/>
      <c r="C98" s="3"/>
      <c r="D98" s="3"/>
      <c r="E98" s="3"/>
      <c r="F98" s="3"/>
      <c r="G98" s="3"/>
      <c r="H98" s="3"/>
      <c r="I98" s="3"/>
      <c r="J98" s="3"/>
      <c r="K98" s="3"/>
      <c r="L98" s="3"/>
      <c r="M98" s="3"/>
      <c r="N98" s="3"/>
      <c r="O98" s="3"/>
      <c r="P98" s="3"/>
      <c r="Q98" s="3"/>
      <c r="R98" s="3"/>
      <c r="S98" s="4"/>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row>
    <row r="99" spans="1:165" x14ac:dyDescent="0.2">
      <c r="A99" s="3"/>
      <c r="B99" s="3"/>
      <c r="C99" s="3"/>
      <c r="D99" s="3"/>
      <c r="E99" s="3"/>
      <c r="F99" s="3"/>
      <c r="G99" s="3"/>
      <c r="H99" s="3"/>
      <c r="I99" s="3"/>
      <c r="J99" s="3"/>
      <c r="K99" s="3"/>
      <c r="L99" s="3"/>
      <c r="M99" s="3"/>
      <c r="N99" s="3"/>
      <c r="O99" s="3"/>
      <c r="P99" s="3"/>
      <c r="Q99" s="3"/>
      <c r="R99" s="3"/>
      <c r="S99" s="4"/>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row>
    <row r="100" spans="1:165" x14ac:dyDescent="0.2">
      <c r="A100" s="3"/>
      <c r="B100" s="3"/>
      <c r="C100" s="3"/>
      <c r="D100" s="3"/>
      <c r="E100" s="3"/>
      <c r="F100" s="3"/>
      <c r="G100" s="3"/>
      <c r="H100" s="3"/>
      <c r="I100" s="3"/>
      <c r="J100" s="3"/>
      <c r="K100" s="3"/>
      <c r="L100" s="3"/>
      <c r="M100" s="3"/>
      <c r="N100" s="3"/>
      <c r="O100" s="3"/>
      <c r="P100" s="3"/>
      <c r="Q100" s="3"/>
      <c r="R100" s="3"/>
      <c r="S100" s="4"/>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row>
    <row r="101" spans="1:165" x14ac:dyDescent="0.2">
      <c r="A101" s="3"/>
      <c r="B101" s="3"/>
      <c r="C101" s="3"/>
      <c r="D101" s="3"/>
      <c r="E101" s="3"/>
      <c r="F101" s="3"/>
      <c r="G101" s="3"/>
      <c r="H101" s="3"/>
      <c r="I101" s="3"/>
      <c r="J101" s="3"/>
      <c r="K101" s="3"/>
      <c r="L101" s="3"/>
      <c r="M101" s="3"/>
      <c r="N101" s="3"/>
      <c r="O101" s="3"/>
      <c r="P101" s="3"/>
      <c r="Q101" s="3"/>
      <c r="R101" s="3"/>
      <c r="S101" s="4"/>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row>
    <row r="102" spans="1:165" x14ac:dyDescent="0.2">
      <c r="A102" s="3"/>
      <c r="B102" s="3"/>
      <c r="C102" s="3"/>
      <c r="D102" s="3"/>
      <c r="E102" s="3"/>
      <c r="F102" s="3"/>
      <c r="G102" s="3"/>
      <c r="H102" s="3"/>
      <c r="I102" s="3"/>
      <c r="J102" s="3"/>
      <c r="K102" s="3"/>
      <c r="L102" s="3"/>
      <c r="M102" s="3"/>
      <c r="N102" s="3"/>
      <c r="O102" s="3"/>
      <c r="P102" s="3"/>
      <c r="Q102" s="3"/>
      <c r="R102" s="3"/>
      <c r="S102" s="4"/>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row>
    <row r="103" spans="1:165" x14ac:dyDescent="0.2">
      <c r="A103" s="3"/>
      <c r="B103" s="3"/>
      <c r="C103" s="3"/>
      <c r="D103" s="3"/>
      <c r="E103" s="3"/>
      <c r="F103" s="3"/>
      <c r="G103" s="3"/>
      <c r="H103" s="3"/>
      <c r="I103" s="3"/>
      <c r="J103" s="3"/>
      <c r="K103" s="3"/>
      <c r="L103" s="3"/>
      <c r="M103" s="3"/>
      <c r="N103" s="3"/>
      <c r="O103" s="3"/>
      <c r="P103" s="3"/>
      <c r="Q103" s="3"/>
      <c r="R103" s="3"/>
      <c r="S103" s="4"/>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row>
    <row r="104" spans="1:165" x14ac:dyDescent="0.2">
      <c r="A104" s="3"/>
      <c r="B104" s="3"/>
      <c r="C104" s="3"/>
      <c r="D104" s="3"/>
      <c r="E104" s="3"/>
      <c r="F104" s="3"/>
      <c r="G104" s="3"/>
      <c r="H104" s="3"/>
      <c r="I104" s="3"/>
      <c r="J104" s="3"/>
      <c r="K104" s="3"/>
      <c r="L104" s="3"/>
      <c r="M104" s="3"/>
      <c r="N104" s="3"/>
      <c r="O104" s="3"/>
      <c r="P104" s="3"/>
      <c r="Q104" s="3"/>
      <c r="R104" s="3"/>
      <c r="S104" s="4"/>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row>
    <row r="105" spans="1:165" x14ac:dyDescent="0.2">
      <c r="A105" s="3"/>
      <c r="B105" s="3"/>
      <c r="C105" s="3"/>
      <c r="D105" s="3"/>
      <c r="E105" s="3"/>
      <c r="F105" s="3"/>
      <c r="G105" s="3"/>
      <c r="H105" s="3"/>
      <c r="I105" s="3"/>
      <c r="J105" s="3"/>
      <c r="K105" s="3"/>
      <c r="L105" s="3"/>
      <c r="M105" s="3"/>
      <c r="N105" s="3"/>
      <c r="O105" s="3"/>
      <c r="P105" s="3"/>
      <c r="Q105" s="3"/>
      <c r="R105" s="3"/>
      <c r="S105" s="4"/>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row>
    <row r="106" spans="1:165" x14ac:dyDescent="0.2">
      <c r="A106" s="3"/>
      <c r="B106" s="3"/>
      <c r="C106" s="3"/>
      <c r="D106" s="3"/>
      <c r="E106" s="3"/>
      <c r="F106" s="3"/>
      <c r="G106" s="3"/>
      <c r="H106" s="3"/>
      <c r="I106" s="3"/>
      <c r="J106" s="3"/>
      <c r="K106" s="3"/>
      <c r="L106" s="3"/>
      <c r="M106" s="3"/>
      <c r="N106" s="3"/>
      <c r="O106" s="3"/>
      <c r="P106" s="3"/>
      <c r="Q106" s="3"/>
      <c r="R106" s="3"/>
      <c r="S106" s="4"/>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row>
    <row r="107" spans="1:165" x14ac:dyDescent="0.2">
      <c r="A107" s="3"/>
      <c r="B107" s="3"/>
      <c r="C107" s="3"/>
      <c r="D107" s="3"/>
      <c r="E107" s="3"/>
      <c r="F107" s="3"/>
      <c r="G107" s="3"/>
      <c r="H107" s="3"/>
      <c r="I107" s="3"/>
      <c r="J107" s="3"/>
      <c r="K107" s="3"/>
      <c r="L107" s="3"/>
      <c r="M107" s="3"/>
      <c r="N107" s="3"/>
      <c r="O107" s="3"/>
      <c r="P107" s="3"/>
      <c r="Q107" s="3"/>
      <c r="R107" s="3"/>
      <c r="S107" s="4"/>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row>
  </sheetData>
  <mergeCells count="53">
    <mergeCell ref="A80:Q80"/>
    <mergeCell ref="A82:R82"/>
    <mergeCell ref="A68:R68"/>
    <mergeCell ref="A70:R70"/>
    <mergeCell ref="A72:R72"/>
    <mergeCell ref="A76:R76"/>
    <mergeCell ref="A78:R78"/>
    <mergeCell ref="A74:R74"/>
    <mergeCell ref="A60:D60"/>
    <mergeCell ref="A61:D61"/>
    <mergeCell ref="A62:D62"/>
    <mergeCell ref="A63:D63"/>
    <mergeCell ref="C64:D64"/>
    <mergeCell ref="C50:D50"/>
    <mergeCell ref="A53:D53"/>
    <mergeCell ref="A54:C54"/>
    <mergeCell ref="A58:D58"/>
    <mergeCell ref="A59:D59"/>
    <mergeCell ref="C43:D43"/>
    <mergeCell ref="A45:D45"/>
    <mergeCell ref="A46:C46"/>
    <mergeCell ref="A48:B48"/>
    <mergeCell ref="A49:B49"/>
    <mergeCell ref="A36:D36"/>
    <mergeCell ref="A38:D38"/>
    <mergeCell ref="A39:D39"/>
    <mergeCell ref="A40:C40"/>
    <mergeCell ref="A42:B42"/>
    <mergeCell ref="A30:D30"/>
    <mergeCell ref="A31:D31"/>
    <mergeCell ref="A32:D32"/>
    <mergeCell ref="A33:D33"/>
    <mergeCell ref="A35:D35"/>
    <mergeCell ref="A20:D20"/>
    <mergeCell ref="A23:D23"/>
    <mergeCell ref="A25:D25"/>
    <mergeCell ref="A26:D26"/>
    <mergeCell ref="A29:D29"/>
    <mergeCell ref="A14:D14"/>
    <mergeCell ref="A15:D15"/>
    <mergeCell ref="A16:D16"/>
    <mergeCell ref="A18:D18"/>
    <mergeCell ref="A19:D19"/>
    <mergeCell ref="W7:Y7"/>
    <mergeCell ref="A10:G10"/>
    <mergeCell ref="A11:C11"/>
    <mergeCell ref="A12:D12"/>
    <mergeCell ref="A13:D13"/>
    <mergeCell ref="A1:G1"/>
    <mergeCell ref="A2:D2"/>
    <mergeCell ref="A3:D3"/>
    <mergeCell ref="A5:D5"/>
    <mergeCell ref="G7:O7"/>
  </mergeCells>
  <pageMargins left="0.7" right="0.7" top="0.75" bottom="0.75" header="0.3" footer="0.3"/>
  <pageSetup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zoomScaleNormal="100" workbookViewId="0">
      <selection sqref="A1:I1"/>
    </sheetView>
  </sheetViews>
  <sheetFormatPr defaultColWidth="21.5" defaultRowHeight="12.75" x14ac:dyDescent="0.2"/>
  <cols>
    <col min="1" max="1" width="42.33203125" style="5" customWidth="1"/>
    <col min="2" max="6" width="21.5" style="5"/>
    <col min="7" max="7" width="1.6640625" style="5" customWidth="1"/>
    <col min="8" max="10" width="19" style="5" customWidth="1"/>
    <col min="11" max="11" width="8.1640625" style="5" customWidth="1"/>
    <col min="12" max="16384" width="21.5" style="5"/>
  </cols>
  <sheetData>
    <row r="1" spans="1:27" x14ac:dyDescent="0.2">
      <c r="A1" s="1" t="s">
        <v>48</v>
      </c>
      <c r="B1" s="2"/>
      <c r="C1" s="2"/>
      <c r="D1" s="2"/>
      <c r="E1" s="2"/>
      <c r="F1" s="2"/>
      <c r="G1" s="49"/>
      <c r="H1" s="2"/>
      <c r="I1" s="2"/>
      <c r="J1" s="3"/>
      <c r="K1" s="3"/>
      <c r="L1" s="3"/>
      <c r="M1" s="3"/>
      <c r="N1" s="3"/>
      <c r="O1" s="3"/>
      <c r="P1" s="3"/>
      <c r="Q1" s="3"/>
      <c r="R1" s="3"/>
      <c r="S1" s="3"/>
      <c r="T1" s="3"/>
      <c r="U1" s="3"/>
      <c r="V1" s="3"/>
      <c r="W1" s="3"/>
      <c r="X1" s="3"/>
      <c r="Y1" s="3"/>
      <c r="Z1" s="3"/>
      <c r="AA1" s="3"/>
    </row>
    <row r="2" spans="1:27" x14ac:dyDescent="0.2">
      <c r="A2" s="2" t="s">
        <v>1</v>
      </c>
      <c r="B2" s="2"/>
      <c r="C2" s="2"/>
      <c r="D2" s="2"/>
      <c r="E2" s="2"/>
      <c r="F2" s="2"/>
      <c r="G2" s="3"/>
      <c r="H2" s="3"/>
      <c r="I2" s="3"/>
      <c r="J2" s="3"/>
      <c r="K2" s="3"/>
      <c r="L2" s="3"/>
      <c r="M2" s="3"/>
      <c r="N2" s="3"/>
      <c r="O2" s="3"/>
      <c r="P2" s="3"/>
      <c r="Q2" s="3"/>
      <c r="R2" s="3"/>
      <c r="S2" s="3"/>
      <c r="T2" s="3"/>
      <c r="U2" s="3"/>
      <c r="V2" s="3"/>
      <c r="W2" s="3"/>
      <c r="X2" s="3"/>
      <c r="Y2" s="3"/>
      <c r="Z2" s="3"/>
      <c r="AA2" s="3"/>
    </row>
    <row r="3" spans="1:27" x14ac:dyDescent="0.2">
      <c r="A3" s="50" t="s">
        <v>49</v>
      </c>
      <c r="B3" s="3"/>
      <c r="C3" s="3"/>
      <c r="D3" s="3"/>
      <c r="E3" s="3"/>
      <c r="F3" s="3"/>
      <c r="G3" s="3"/>
      <c r="H3" s="3"/>
      <c r="I3" s="3"/>
      <c r="J3" s="3"/>
      <c r="K3" s="3"/>
      <c r="L3" s="3"/>
      <c r="M3" s="3"/>
      <c r="N3" s="3"/>
      <c r="O3" s="3"/>
      <c r="P3" s="3"/>
      <c r="Q3" s="3"/>
      <c r="R3" s="3"/>
      <c r="S3" s="3"/>
      <c r="T3" s="3"/>
      <c r="U3" s="3"/>
      <c r="V3" s="3"/>
      <c r="W3" s="3"/>
      <c r="X3" s="3"/>
      <c r="Y3" s="3"/>
      <c r="Z3" s="3"/>
      <c r="AA3" s="3"/>
    </row>
    <row r="4" spans="1:27" x14ac:dyDescent="0.2">
      <c r="A4" s="3"/>
      <c r="B4" s="3"/>
      <c r="C4" s="3"/>
      <c r="D4" s="3"/>
      <c r="E4" s="3"/>
      <c r="F4" s="3"/>
      <c r="G4" s="3"/>
      <c r="H4" s="3"/>
      <c r="I4" s="3"/>
      <c r="J4" s="3"/>
      <c r="K4" s="3"/>
      <c r="L4" s="3"/>
      <c r="M4" s="3"/>
      <c r="N4" s="3"/>
      <c r="O4" s="3"/>
      <c r="P4" s="3"/>
      <c r="Q4" s="3"/>
      <c r="R4" s="3"/>
      <c r="S4" s="3"/>
      <c r="T4" s="3"/>
      <c r="U4" s="3"/>
      <c r="V4" s="3"/>
      <c r="W4" s="3"/>
      <c r="X4" s="3"/>
      <c r="Y4" s="3"/>
      <c r="Z4" s="3"/>
      <c r="AA4" s="3"/>
    </row>
    <row r="5" spans="1:27" x14ac:dyDescent="0.2">
      <c r="A5" s="3"/>
      <c r="B5" s="11" t="s">
        <v>50</v>
      </c>
      <c r="C5" s="12"/>
      <c r="D5" s="12"/>
      <c r="E5" s="12"/>
      <c r="F5" s="12"/>
      <c r="G5" s="64"/>
      <c r="H5" s="12"/>
      <c r="I5" s="12"/>
      <c r="J5" s="12"/>
      <c r="K5" s="3"/>
      <c r="L5" s="3"/>
      <c r="M5" s="3"/>
      <c r="N5" s="3"/>
      <c r="O5" s="3"/>
      <c r="P5" s="3"/>
      <c r="Q5" s="3"/>
      <c r="R5" s="3"/>
      <c r="S5" s="3"/>
      <c r="T5" s="3"/>
      <c r="U5" s="3"/>
      <c r="V5" s="3"/>
      <c r="W5" s="3"/>
      <c r="X5" s="3"/>
      <c r="Y5" s="3"/>
      <c r="Z5" s="3"/>
      <c r="AA5" s="3"/>
    </row>
    <row r="6" spans="1:27" x14ac:dyDescent="0.2">
      <c r="A6" s="3"/>
      <c r="B6" s="65">
        <v>43190</v>
      </c>
      <c r="C6" s="12"/>
      <c r="D6" s="12"/>
      <c r="E6" s="12"/>
      <c r="F6" s="12"/>
      <c r="G6" s="11" t="s">
        <v>51</v>
      </c>
      <c r="H6" s="14"/>
      <c r="I6" s="14"/>
      <c r="J6" s="14"/>
      <c r="K6" s="3"/>
      <c r="L6" s="3"/>
      <c r="M6" s="3"/>
      <c r="N6" s="3"/>
      <c r="O6" s="3"/>
      <c r="P6" s="3"/>
      <c r="Q6" s="3"/>
      <c r="R6" s="3"/>
      <c r="S6" s="3"/>
      <c r="T6" s="3"/>
      <c r="U6" s="3"/>
      <c r="V6" s="3"/>
      <c r="W6" s="3"/>
      <c r="X6" s="3"/>
      <c r="Y6" s="3"/>
      <c r="Z6" s="3"/>
      <c r="AA6" s="3"/>
    </row>
    <row r="7" spans="1:27" ht="51" x14ac:dyDescent="0.2">
      <c r="A7" s="3"/>
      <c r="B7" s="51" t="s">
        <v>52</v>
      </c>
      <c r="C7" s="51" t="s">
        <v>92</v>
      </c>
      <c r="D7" s="51" t="s">
        <v>93</v>
      </c>
      <c r="E7" s="51" t="s">
        <v>70</v>
      </c>
      <c r="F7" s="51" t="s">
        <v>53</v>
      </c>
      <c r="G7" s="66"/>
      <c r="H7" s="51" t="s">
        <v>85</v>
      </c>
      <c r="I7" s="51" t="s">
        <v>86</v>
      </c>
      <c r="J7" s="51" t="s">
        <v>54</v>
      </c>
      <c r="K7" s="3"/>
      <c r="L7" s="3"/>
      <c r="M7" s="3"/>
      <c r="N7" s="3"/>
      <c r="O7" s="3"/>
      <c r="P7" s="3"/>
      <c r="Q7" s="3"/>
      <c r="R7" s="3"/>
      <c r="S7" s="3"/>
      <c r="T7" s="3"/>
      <c r="U7" s="3"/>
      <c r="V7" s="3"/>
      <c r="W7" s="3"/>
      <c r="X7" s="3"/>
      <c r="Y7" s="3"/>
      <c r="Z7" s="3"/>
      <c r="AA7" s="3"/>
    </row>
    <row r="8" spans="1:27" x14ac:dyDescent="0.2">
      <c r="A8" s="67" t="s">
        <v>55</v>
      </c>
      <c r="B8" s="52"/>
      <c r="C8" s="52"/>
      <c r="D8" s="52"/>
      <c r="E8" s="52"/>
      <c r="F8" s="52"/>
      <c r="G8" s="52"/>
      <c r="H8" s="52"/>
      <c r="I8" s="52"/>
      <c r="J8" s="52"/>
      <c r="K8" s="52"/>
      <c r="L8" s="52"/>
      <c r="M8" s="52"/>
      <c r="N8" s="52"/>
      <c r="O8" s="52"/>
      <c r="P8" s="52"/>
      <c r="Q8" s="52"/>
      <c r="R8" s="52"/>
      <c r="S8" s="52"/>
      <c r="T8" s="52"/>
      <c r="U8" s="52"/>
      <c r="V8" s="52"/>
      <c r="W8" s="52"/>
      <c r="X8" s="52"/>
      <c r="Y8" s="52"/>
      <c r="Z8" s="52"/>
      <c r="AA8" s="52"/>
    </row>
    <row r="9" spans="1:27" x14ac:dyDescent="0.2">
      <c r="A9" s="5" t="s">
        <v>33</v>
      </c>
      <c r="B9" s="53">
        <v>594</v>
      </c>
      <c r="C9" s="53">
        <v>-72.2</v>
      </c>
      <c r="D9" s="22">
        <v>0</v>
      </c>
      <c r="E9" s="22">
        <v>0</v>
      </c>
      <c r="F9" s="53">
        <f>SUM(B9:E9)</f>
        <v>521.79999999999995</v>
      </c>
      <c r="G9" s="3"/>
      <c r="H9" s="53">
        <v>0</v>
      </c>
      <c r="I9" s="53">
        <v>154.69999999999999</v>
      </c>
      <c r="J9" s="53">
        <f>SUM(F9:I9)</f>
        <v>676.5</v>
      </c>
      <c r="K9" s="3"/>
      <c r="L9" s="3"/>
      <c r="M9" s="3"/>
      <c r="N9" s="3"/>
      <c r="O9" s="3"/>
      <c r="P9" s="3"/>
      <c r="Q9" s="3"/>
      <c r="R9" s="3"/>
      <c r="S9" s="3"/>
      <c r="T9" s="3"/>
      <c r="U9" s="3"/>
      <c r="V9" s="3"/>
      <c r="W9" s="3"/>
      <c r="X9" s="3"/>
      <c r="Y9" s="3"/>
      <c r="Z9" s="3"/>
      <c r="AA9" s="3"/>
    </row>
    <row r="10" spans="1:27" x14ac:dyDescent="0.2">
      <c r="A10" s="61" t="s">
        <v>34</v>
      </c>
      <c r="B10" s="54">
        <v>143.30000000000001</v>
      </c>
      <c r="C10" s="54">
        <v>0</v>
      </c>
      <c r="D10" s="54">
        <v>0</v>
      </c>
      <c r="E10" s="54">
        <v>0</v>
      </c>
      <c r="F10" s="54">
        <f>SUM(B10:E10)</f>
        <v>143.30000000000001</v>
      </c>
      <c r="G10" s="52"/>
      <c r="H10" s="54">
        <v>0</v>
      </c>
      <c r="I10" s="54">
        <v>27.6</v>
      </c>
      <c r="J10" s="54">
        <f>SUM(F10:I10)</f>
        <v>170.9</v>
      </c>
      <c r="K10" s="52"/>
      <c r="L10" s="52"/>
      <c r="M10" s="52"/>
      <c r="N10" s="52"/>
      <c r="O10" s="52"/>
      <c r="P10" s="52"/>
      <c r="Q10" s="52"/>
      <c r="R10" s="52"/>
      <c r="S10" s="52"/>
      <c r="T10" s="52"/>
      <c r="U10" s="52"/>
      <c r="V10" s="52"/>
      <c r="W10" s="52"/>
      <c r="X10" s="52"/>
      <c r="Y10" s="52"/>
      <c r="Z10" s="52"/>
      <c r="AA10" s="52"/>
    </row>
    <row r="11" spans="1:27" x14ac:dyDescent="0.2">
      <c r="A11" s="5" t="s">
        <v>35</v>
      </c>
      <c r="B11" s="26">
        <v>57.7</v>
      </c>
      <c r="C11" s="26">
        <v>0</v>
      </c>
      <c r="D11" s="26">
        <v>0</v>
      </c>
      <c r="E11" s="22">
        <v>0</v>
      </c>
      <c r="F11" s="22">
        <f>SUM(B11:E11)</f>
        <v>57.7</v>
      </c>
      <c r="G11" s="3"/>
      <c r="H11" s="26">
        <v>0</v>
      </c>
      <c r="I11" s="26">
        <v>19.2</v>
      </c>
      <c r="J11" s="22">
        <f>SUM(F11:I11)</f>
        <v>76.900000000000006</v>
      </c>
      <c r="K11" s="3"/>
      <c r="L11" s="3"/>
      <c r="M11" s="3"/>
      <c r="N11" s="3"/>
      <c r="O11" s="3"/>
      <c r="P11" s="3"/>
      <c r="Q11" s="3"/>
      <c r="R11" s="3"/>
      <c r="S11" s="3"/>
      <c r="T11" s="3"/>
      <c r="U11" s="3"/>
      <c r="V11" s="3"/>
      <c r="W11" s="3"/>
      <c r="X11" s="3"/>
      <c r="Y11" s="3"/>
      <c r="Z11" s="3"/>
      <c r="AA11" s="3"/>
    </row>
    <row r="12" spans="1:27" x14ac:dyDescent="0.2">
      <c r="A12" s="61" t="s">
        <v>56</v>
      </c>
      <c r="B12" s="55">
        <f>SUM(B9:B11)</f>
        <v>795</v>
      </c>
      <c r="C12" s="55">
        <f>SUM(C9:C11)</f>
        <v>-72.2</v>
      </c>
      <c r="D12" s="55">
        <f>SUM(D9:D11)</f>
        <v>0</v>
      </c>
      <c r="E12" s="55">
        <f>SUM(E9:E11)</f>
        <v>0</v>
      </c>
      <c r="F12" s="55">
        <f>SUM(F9:F11)</f>
        <v>722.8</v>
      </c>
      <c r="G12" s="52"/>
      <c r="H12" s="55">
        <f>SUM(H9:H11)</f>
        <v>0</v>
      </c>
      <c r="I12" s="55">
        <f>SUM(I9:I11)</f>
        <v>201.49999999999997</v>
      </c>
      <c r="J12" s="55">
        <f>SUM(J9:J11)</f>
        <v>924.3</v>
      </c>
      <c r="K12" s="52"/>
      <c r="L12" s="52"/>
      <c r="M12" s="52"/>
      <c r="N12" s="52"/>
      <c r="O12" s="52"/>
      <c r="P12" s="52"/>
      <c r="Q12" s="52"/>
      <c r="R12" s="52"/>
      <c r="S12" s="52"/>
      <c r="T12" s="52"/>
      <c r="U12" s="52"/>
      <c r="V12" s="52"/>
      <c r="W12" s="52"/>
      <c r="X12" s="52"/>
      <c r="Y12" s="52"/>
      <c r="Z12" s="52"/>
      <c r="AA12" s="52"/>
    </row>
    <row r="13" spans="1:27"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x14ac:dyDescent="0.2">
      <c r="A14" s="61" t="s">
        <v>57</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row>
    <row r="15" spans="1:27" x14ac:dyDescent="0.2">
      <c r="A15" s="5" t="s">
        <v>58</v>
      </c>
      <c r="B15" s="22">
        <v>252.4</v>
      </c>
      <c r="C15" s="22">
        <v>0</v>
      </c>
      <c r="D15" s="22">
        <v>-88.9</v>
      </c>
      <c r="E15" s="22">
        <v>0</v>
      </c>
      <c r="F15" s="22">
        <f>SUM(B15:E15)</f>
        <v>163.5</v>
      </c>
      <c r="G15" s="3"/>
      <c r="H15" s="22">
        <v>0</v>
      </c>
      <c r="I15" s="22">
        <v>201.5</v>
      </c>
      <c r="J15" s="22">
        <f>SUM(F15:I15)</f>
        <v>365</v>
      </c>
      <c r="K15" s="3"/>
      <c r="L15" s="3"/>
      <c r="M15" s="3"/>
      <c r="N15" s="3"/>
      <c r="O15" s="3"/>
      <c r="P15" s="3"/>
      <c r="Q15" s="3"/>
      <c r="R15" s="3"/>
      <c r="S15" s="3"/>
      <c r="T15" s="3"/>
      <c r="U15" s="3"/>
      <c r="V15" s="3"/>
      <c r="W15" s="3"/>
      <c r="X15" s="3"/>
      <c r="Y15" s="3"/>
      <c r="Z15" s="3"/>
      <c r="AA15" s="3"/>
    </row>
    <row r="16" spans="1:27" x14ac:dyDescent="0.2">
      <c r="A16" s="61" t="s">
        <v>59</v>
      </c>
      <c r="B16" s="56">
        <v>386.4</v>
      </c>
      <c r="C16" s="56">
        <v>-75.8</v>
      </c>
      <c r="D16" s="56">
        <v>-32.700000000000003</v>
      </c>
      <c r="E16" s="56">
        <v>0</v>
      </c>
      <c r="F16" s="56">
        <f>SUM(B16:E16)</f>
        <v>277.89999999999998</v>
      </c>
      <c r="G16" s="52"/>
      <c r="H16" s="56">
        <v>0</v>
      </c>
      <c r="I16" s="56">
        <v>0</v>
      </c>
      <c r="J16" s="54">
        <f>SUM(F16:I16)</f>
        <v>277.89999999999998</v>
      </c>
      <c r="K16" s="52"/>
      <c r="L16" s="52"/>
      <c r="M16" s="52"/>
      <c r="N16" s="52"/>
      <c r="O16" s="52"/>
      <c r="P16" s="52"/>
      <c r="Q16" s="52"/>
      <c r="R16" s="52"/>
      <c r="S16" s="52"/>
      <c r="T16" s="52"/>
      <c r="U16" s="52"/>
      <c r="V16" s="52"/>
      <c r="W16" s="52"/>
      <c r="X16" s="52"/>
      <c r="Y16" s="52"/>
      <c r="Z16" s="52"/>
      <c r="AA16" s="52"/>
    </row>
    <row r="17" spans="1:27" x14ac:dyDescent="0.2">
      <c r="A17" s="3"/>
      <c r="B17" s="26">
        <f>SUM(B15:B16)</f>
        <v>638.79999999999995</v>
      </c>
      <c r="C17" s="26">
        <f>SUM(C15:C16)</f>
        <v>-75.8</v>
      </c>
      <c r="D17" s="26">
        <f>SUM(D15:D16)</f>
        <v>-121.60000000000001</v>
      </c>
      <c r="E17" s="26">
        <f>SUM(E15:E16)</f>
        <v>0</v>
      </c>
      <c r="F17" s="26">
        <f>SUM(F15:F16)</f>
        <v>441.4</v>
      </c>
      <c r="G17" s="35"/>
      <c r="H17" s="29">
        <f>SUM(H15:H16)</f>
        <v>0</v>
      </c>
      <c r="I17" s="29">
        <f>SUM(I15:I16)</f>
        <v>201.5</v>
      </c>
      <c r="J17" s="29">
        <f>SUM(J15:J16)</f>
        <v>642.9</v>
      </c>
      <c r="K17" s="3"/>
      <c r="L17" s="3"/>
      <c r="M17" s="3"/>
      <c r="N17" s="3"/>
      <c r="O17" s="3"/>
      <c r="P17" s="3"/>
      <c r="Q17" s="3"/>
      <c r="R17" s="3"/>
      <c r="S17" s="3"/>
      <c r="T17" s="3"/>
      <c r="U17" s="3"/>
      <c r="V17" s="3"/>
      <c r="W17" s="3"/>
      <c r="X17" s="3"/>
      <c r="Y17" s="3"/>
      <c r="Z17" s="3"/>
      <c r="AA17" s="3"/>
    </row>
    <row r="18" spans="1:27" x14ac:dyDescent="0.2">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row>
    <row r="19" spans="1:27" ht="25.5" x14ac:dyDescent="0.2">
      <c r="A19" s="68" t="s">
        <v>60</v>
      </c>
      <c r="B19" s="3"/>
      <c r="C19" s="3"/>
      <c r="D19" s="3"/>
      <c r="E19" s="3"/>
      <c r="F19" s="3"/>
      <c r="G19" s="3"/>
      <c r="H19" s="3"/>
      <c r="I19" s="3"/>
      <c r="J19" s="3"/>
      <c r="K19" s="3"/>
      <c r="L19" s="3"/>
      <c r="M19" s="3"/>
      <c r="N19" s="3"/>
      <c r="O19" s="3"/>
      <c r="P19" s="3"/>
      <c r="Q19" s="3"/>
      <c r="R19" s="3"/>
      <c r="S19" s="3"/>
      <c r="T19" s="3"/>
      <c r="U19" s="3"/>
      <c r="V19" s="3"/>
      <c r="W19" s="3"/>
      <c r="X19" s="3"/>
      <c r="Y19" s="3"/>
      <c r="Z19" s="3"/>
      <c r="AA19" s="3"/>
    </row>
    <row r="20" spans="1:27" x14ac:dyDescent="0.2">
      <c r="A20" s="61" t="s">
        <v>33</v>
      </c>
      <c r="B20" s="54">
        <v>125.4</v>
      </c>
      <c r="C20" s="54">
        <v>3.6</v>
      </c>
      <c r="D20" s="54">
        <v>84.8</v>
      </c>
      <c r="E20" s="54">
        <v>0</v>
      </c>
      <c r="F20" s="54">
        <f>SUM(B20:E20)</f>
        <v>213.8</v>
      </c>
      <c r="G20" s="52"/>
      <c r="H20" s="54">
        <v>0</v>
      </c>
      <c r="I20" s="54">
        <v>0</v>
      </c>
      <c r="J20" s="54">
        <f>SUM(F20:I20)</f>
        <v>213.8</v>
      </c>
      <c r="K20" s="52"/>
      <c r="L20" s="52"/>
      <c r="M20" s="52"/>
      <c r="N20" s="52"/>
      <c r="O20" s="52"/>
      <c r="P20" s="52"/>
      <c r="Q20" s="52"/>
      <c r="R20" s="52"/>
      <c r="S20" s="52"/>
      <c r="T20" s="52"/>
      <c r="U20" s="52"/>
      <c r="V20" s="52"/>
      <c r="W20" s="52"/>
      <c r="X20" s="52"/>
      <c r="Y20" s="52"/>
      <c r="Z20" s="52"/>
      <c r="AA20" s="52"/>
    </row>
    <row r="21" spans="1:27" x14ac:dyDescent="0.2">
      <c r="A21" s="5" t="s">
        <v>34</v>
      </c>
      <c r="B21" s="22">
        <v>70.5</v>
      </c>
      <c r="C21" s="22">
        <v>0</v>
      </c>
      <c r="D21" s="22">
        <v>7.1</v>
      </c>
      <c r="E21" s="22">
        <v>0</v>
      </c>
      <c r="F21" s="22">
        <f>SUM(B21:E21)</f>
        <v>77.599999999999994</v>
      </c>
      <c r="G21" s="3"/>
      <c r="H21" s="22">
        <v>0</v>
      </c>
      <c r="I21" s="22">
        <v>0</v>
      </c>
      <c r="J21" s="22">
        <f>SUM(F21:I21)</f>
        <v>77.599999999999994</v>
      </c>
      <c r="K21" s="3"/>
      <c r="L21" s="3"/>
      <c r="M21" s="3"/>
      <c r="N21" s="3"/>
      <c r="O21" s="3"/>
      <c r="P21" s="3"/>
      <c r="Q21" s="3"/>
      <c r="R21" s="3"/>
      <c r="S21" s="3"/>
      <c r="T21" s="3"/>
      <c r="U21" s="3"/>
      <c r="V21" s="3"/>
      <c r="W21" s="3"/>
      <c r="X21" s="3"/>
      <c r="Y21" s="3"/>
      <c r="Z21" s="3"/>
      <c r="AA21" s="3"/>
    </row>
    <row r="22" spans="1:27" x14ac:dyDescent="0.2">
      <c r="A22" s="61" t="s">
        <v>35</v>
      </c>
      <c r="B22" s="54">
        <v>23.8</v>
      </c>
      <c r="C22" s="54">
        <v>0</v>
      </c>
      <c r="D22" s="54">
        <v>2.1</v>
      </c>
      <c r="E22" s="54">
        <v>0</v>
      </c>
      <c r="F22" s="54">
        <f>SUM(B22:E22)</f>
        <v>25.900000000000002</v>
      </c>
      <c r="G22" s="52"/>
      <c r="H22" s="54">
        <v>0</v>
      </c>
      <c r="I22" s="54">
        <v>0</v>
      </c>
      <c r="J22" s="54">
        <f>SUM(F22:I22)</f>
        <v>25.900000000000002</v>
      </c>
      <c r="K22" s="52"/>
      <c r="L22" s="52"/>
      <c r="M22" s="52"/>
      <c r="N22" s="52"/>
      <c r="O22" s="52"/>
      <c r="P22" s="52"/>
      <c r="Q22" s="52"/>
      <c r="R22" s="52"/>
      <c r="S22" s="52"/>
      <c r="T22" s="52"/>
      <c r="U22" s="52"/>
      <c r="V22" s="52"/>
      <c r="W22" s="52"/>
      <c r="X22" s="52"/>
      <c r="Y22" s="52"/>
      <c r="Z22" s="52"/>
      <c r="AA22" s="52"/>
    </row>
    <row r="23" spans="1:27" x14ac:dyDescent="0.2">
      <c r="A23" s="5" t="s">
        <v>38</v>
      </c>
      <c r="B23" s="26">
        <v>-63.6</v>
      </c>
      <c r="C23" s="26">
        <v>0</v>
      </c>
      <c r="D23" s="26">
        <v>27.5</v>
      </c>
      <c r="E23" s="22">
        <v>0</v>
      </c>
      <c r="F23" s="22">
        <f>SUM(B23:E23)</f>
        <v>-36.1</v>
      </c>
      <c r="G23" s="3"/>
      <c r="H23" s="22">
        <v>0</v>
      </c>
      <c r="I23" s="22">
        <v>0</v>
      </c>
      <c r="J23" s="22">
        <f>SUM(F23:I23)</f>
        <v>-36.1</v>
      </c>
      <c r="K23" s="3"/>
      <c r="L23" s="3"/>
      <c r="M23" s="3"/>
      <c r="N23" s="3"/>
      <c r="O23" s="3"/>
      <c r="P23" s="3"/>
      <c r="Q23" s="3"/>
      <c r="R23" s="3"/>
      <c r="S23" s="3"/>
      <c r="T23" s="3"/>
      <c r="U23" s="3"/>
      <c r="V23" s="3"/>
      <c r="W23" s="3"/>
      <c r="X23" s="3"/>
      <c r="Y23" s="3"/>
      <c r="Z23" s="3"/>
      <c r="AA23" s="3"/>
    </row>
    <row r="24" spans="1:27" x14ac:dyDescent="0.2">
      <c r="A24" s="61" t="s">
        <v>39</v>
      </c>
      <c r="B24" s="57">
        <f>SUM(B20:B23)</f>
        <v>156.10000000000002</v>
      </c>
      <c r="C24" s="57">
        <f>SUM(C20:C23)</f>
        <v>3.6</v>
      </c>
      <c r="D24" s="57">
        <f>SUM(D20:D23)</f>
        <v>121.49999999999999</v>
      </c>
      <c r="E24" s="57">
        <f>SUM(E20:E23)</f>
        <v>0</v>
      </c>
      <c r="F24" s="57">
        <f>SUM(F20:F23)</f>
        <v>281.19999999999993</v>
      </c>
      <c r="G24" s="52"/>
      <c r="H24" s="57">
        <f>SUM(H20:H23)</f>
        <v>0</v>
      </c>
      <c r="I24" s="57">
        <f>SUM(I20:I23)</f>
        <v>0</v>
      </c>
      <c r="J24" s="57">
        <f>SUM(J20:J23)</f>
        <v>281.19999999999993</v>
      </c>
      <c r="K24" s="52"/>
      <c r="L24" s="52"/>
      <c r="M24" s="52"/>
      <c r="N24" s="52"/>
      <c r="O24" s="52"/>
      <c r="P24" s="52"/>
      <c r="Q24" s="52"/>
      <c r="R24" s="52"/>
      <c r="S24" s="52"/>
      <c r="T24" s="52"/>
      <c r="U24" s="52"/>
      <c r="V24" s="52"/>
      <c r="W24" s="52"/>
      <c r="X24" s="52"/>
      <c r="Y24" s="52"/>
      <c r="Z24" s="52"/>
      <c r="AA24" s="52"/>
    </row>
    <row r="25" spans="1:27"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row>
    <row r="26" spans="1:27" x14ac:dyDescent="0.2">
      <c r="A26" s="61" t="s">
        <v>61</v>
      </c>
      <c r="B26" s="54">
        <v>11.7</v>
      </c>
      <c r="C26" s="54">
        <v>0</v>
      </c>
      <c r="D26" s="54">
        <v>-9.6</v>
      </c>
      <c r="E26" s="54">
        <v>0</v>
      </c>
      <c r="F26" s="54">
        <f>SUM(B26:E26)</f>
        <v>2.0999999999999996</v>
      </c>
      <c r="G26" s="52"/>
      <c r="H26" s="54">
        <v>0</v>
      </c>
      <c r="I26" s="54">
        <v>0</v>
      </c>
      <c r="J26" s="54">
        <f>SUM(F26:I26)</f>
        <v>2.0999999999999996</v>
      </c>
      <c r="K26" s="52"/>
      <c r="L26" s="52"/>
      <c r="M26" s="52"/>
      <c r="N26" s="52"/>
      <c r="O26" s="52"/>
      <c r="P26" s="52"/>
      <c r="Q26" s="52"/>
      <c r="R26" s="52"/>
      <c r="S26" s="52"/>
      <c r="T26" s="52"/>
      <c r="U26" s="52"/>
      <c r="V26" s="52"/>
      <c r="W26" s="52"/>
      <c r="X26" s="52"/>
      <c r="Y26" s="52"/>
      <c r="Z26" s="52"/>
      <c r="AA26" s="52"/>
    </row>
    <row r="27" spans="1:27" x14ac:dyDescent="0.2">
      <c r="A27" s="5" t="s">
        <v>62</v>
      </c>
      <c r="B27" s="26">
        <v>-45.6</v>
      </c>
      <c r="C27" s="26">
        <v>0</v>
      </c>
      <c r="D27" s="26">
        <v>1.9</v>
      </c>
      <c r="E27" s="22">
        <v>0</v>
      </c>
      <c r="F27" s="22">
        <f>SUM(B27:E27)</f>
        <v>-43.7</v>
      </c>
      <c r="G27" s="3"/>
      <c r="H27" s="22">
        <v>0</v>
      </c>
      <c r="I27" s="22">
        <v>0</v>
      </c>
      <c r="J27" s="22">
        <f>SUM(F27:I27)</f>
        <v>-43.7</v>
      </c>
      <c r="K27" s="3"/>
      <c r="L27" s="3"/>
      <c r="M27" s="3"/>
      <c r="N27" s="3"/>
      <c r="O27" s="3"/>
      <c r="P27" s="3"/>
      <c r="Q27" s="3"/>
      <c r="R27" s="3"/>
      <c r="S27" s="3"/>
      <c r="T27" s="3"/>
      <c r="U27" s="3"/>
      <c r="V27" s="3"/>
      <c r="W27" s="3"/>
      <c r="X27" s="3"/>
      <c r="Y27" s="3"/>
      <c r="Z27" s="3"/>
      <c r="AA27" s="3"/>
    </row>
    <row r="28" spans="1:27" x14ac:dyDescent="0.2">
      <c r="A28" s="52"/>
      <c r="B28" s="58">
        <f>SUM(B26:B27)</f>
        <v>-33.900000000000006</v>
      </c>
      <c r="C28" s="58">
        <f>SUM(C26:C27)</f>
        <v>0</v>
      </c>
      <c r="D28" s="58">
        <f>SUM(D26:D27)</f>
        <v>-7.6999999999999993</v>
      </c>
      <c r="E28" s="58">
        <f>SUM(E26:E27)</f>
        <v>0</v>
      </c>
      <c r="F28" s="58">
        <f>SUM(F26:F27)</f>
        <v>-41.6</v>
      </c>
      <c r="G28" s="52"/>
      <c r="H28" s="58">
        <f>SUM(H26:H27)</f>
        <v>0</v>
      </c>
      <c r="I28" s="58">
        <f>SUM(I26:I27)</f>
        <v>0</v>
      </c>
      <c r="J28" s="58">
        <f>SUM(J26:J27)</f>
        <v>-41.6</v>
      </c>
      <c r="K28" s="52"/>
      <c r="L28" s="52"/>
      <c r="M28" s="52"/>
      <c r="N28" s="52"/>
      <c r="O28" s="52"/>
      <c r="P28" s="52"/>
      <c r="Q28" s="52"/>
      <c r="R28" s="52"/>
      <c r="S28" s="52"/>
      <c r="T28" s="52"/>
      <c r="U28" s="52"/>
      <c r="V28" s="52"/>
      <c r="W28" s="52"/>
      <c r="X28" s="52"/>
      <c r="Y28" s="52"/>
      <c r="Z28" s="52"/>
      <c r="AA28" s="52"/>
    </row>
    <row r="29" spans="1:27"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row>
    <row r="30" spans="1:27" x14ac:dyDescent="0.2">
      <c r="A30" s="61" t="s">
        <v>63</v>
      </c>
      <c r="B30" s="54">
        <f>+B24+B28</f>
        <v>122.20000000000002</v>
      </c>
      <c r="C30" s="60">
        <f>+C24+C28</f>
        <v>3.6</v>
      </c>
      <c r="D30" s="54">
        <f>+D24+D28</f>
        <v>113.79999999999998</v>
      </c>
      <c r="E30" s="59">
        <f>+E24+E28</f>
        <v>0</v>
      </c>
      <c r="F30" s="60">
        <f>+F24+F28</f>
        <v>239.59999999999994</v>
      </c>
      <c r="G30" s="52"/>
      <c r="H30" s="54">
        <v>0</v>
      </c>
      <c r="I30" s="54">
        <v>0</v>
      </c>
      <c r="J30" s="54">
        <f>SUM(F30:I30)</f>
        <v>239.59999999999994</v>
      </c>
      <c r="K30" s="52"/>
      <c r="L30" s="52"/>
      <c r="M30" s="52"/>
      <c r="N30" s="52"/>
      <c r="O30" s="52"/>
      <c r="P30" s="52"/>
      <c r="Q30" s="52"/>
      <c r="R30" s="52"/>
      <c r="S30" s="52"/>
      <c r="T30" s="52"/>
      <c r="U30" s="52"/>
      <c r="V30" s="52"/>
      <c r="W30" s="52"/>
      <c r="X30" s="52"/>
      <c r="Y30" s="52"/>
      <c r="Z30" s="52"/>
      <c r="AA30" s="52"/>
    </row>
    <row r="31" spans="1:27" x14ac:dyDescent="0.2">
      <c r="A31" s="5" t="s">
        <v>28</v>
      </c>
      <c r="B31" s="26">
        <v>-24.7</v>
      </c>
      <c r="C31" s="26">
        <v>-0.80000000000000027</v>
      </c>
      <c r="D31" s="22">
        <v>-25.5</v>
      </c>
      <c r="E31" s="22">
        <v>0</v>
      </c>
      <c r="F31" s="26">
        <f>SUM(B31:E31)</f>
        <v>-51</v>
      </c>
      <c r="G31" s="3"/>
      <c r="H31" s="3"/>
      <c r="I31" s="3"/>
      <c r="J31" s="22">
        <f>SUM(F31:I31)</f>
        <v>-51</v>
      </c>
      <c r="K31" s="3"/>
      <c r="L31" s="3"/>
      <c r="M31" s="3"/>
      <c r="N31" s="3"/>
      <c r="O31" s="3"/>
      <c r="P31" s="3"/>
      <c r="Q31" s="3"/>
      <c r="R31" s="3"/>
      <c r="S31" s="3"/>
      <c r="T31" s="3"/>
      <c r="U31" s="3"/>
      <c r="V31" s="3"/>
      <c r="W31" s="3"/>
      <c r="X31" s="3"/>
      <c r="Y31" s="3"/>
      <c r="Z31" s="3"/>
      <c r="AA31" s="3"/>
    </row>
    <row r="32" spans="1:27" x14ac:dyDescent="0.2">
      <c r="A32" s="61" t="s">
        <v>64</v>
      </c>
      <c r="B32" s="57">
        <f>+B30+B31</f>
        <v>97.500000000000014</v>
      </c>
      <c r="C32" s="57">
        <f>+C30+C31</f>
        <v>2.8</v>
      </c>
      <c r="D32" s="57">
        <f>+D30+D31</f>
        <v>88.299999999999983</v>
      </c>
      <c r="E32" s="57">
        <f>+E30+E31</f>
        <v>0</v>
      </c>
      <c r="F32" s="57">
        <f>+F30+F31</f>
        <v>188.59999999999994</v>
      </c>
      <c r="G32" s="52"/>
      <c r="H32" s="57">
        <f>+H30+H31</f>
        <v>0</v>
      </c>
      <c r="I32" s="57">
        <f>+I30+I31</f>
        <v>0</v>
      </c>
      <c r="J32" s="57">
        <f>+J30+J31</f>
        <v>188.59999999999994</v>
      </c>
      <c r="K32" s="52"/>
      <c r="L32" s="52"/>
      <c r="M32" s="52"/>
      <c r="N32" s="52"/>
      <c r="O32" s="52"/>
      <c r="P32" s="52"/>
      <c r="Q32" s="52"/>
      <c r="R32" s="52"/>
      <c r="S32" s="52"/>
      <c r="T32" s="52"/>
      <c r="U32" s="52"/>
      <c r="V32" s="52"/>
      <c r="W32" s="52"/>
      <c r="X32" s="52"/>
      <c r="Y32" s="52"/>
      <c r="Z32" s="52"/>
      <c r="AA32" s="52"/>
    </row>
    <row r="33" spans="1:27" ht="38.25" x14ac:dyDescent="0.2">
      <c r="A33" s="5" t="s">
        <v>65</v>
      </c>
      <c r="B33" s="26">
        <v>-6.2</v>
      </c>
      <c r="C33" s="22">
        <v>0</v>
      </c>
      <c r="D33" s="22">
        <v>-1.7</v>
      </c>
      <c r="E33" s="22">
        <v>0</v>
      </c>
      <c r="F33" s="22">
        <f>SUM(B33:E33)</f>
        <v>-7.9</v>
      </c>
      <c r="G33" s="3"/>
      <c r="H33" s="22">
        <v>0</v>
      </c>
      <c r="I33" s="22">
        <v>0</v>
      </c>
      <c r="J33" s="22">
        <f>SUM(F33:I33)</f>
        <v>-7.9</v>
      </c>
      <c r="K33" s="3"/>
      <c r="L33" s="3"/>
      <c r="M33" s="3"/>
      <c r="N33" s="3"/>
      <c r="O33" s="3"/>
      <c r="P33" s="3"/>
      <c r="Q33" s="3"/>
      <c r="R33" s="3"/>
      <c r="S33" s="3"/>
      <c r="T33" s="3"/>
      <c r="U33" s="3"/>
      <c r="V33" s="3"/>
      <c r="W33" s="3"/>
      <c r="X33" s="3"/>
      <c r="Y33" s="3"/>
      <c r="Z33" s="3"/>
      <c r="AA33" s="3"/>
    </row>
    <row r="34" spans="1:27" ht="25.5" x14ac:dyDescent="0.2">
      <c r="A34" s="61" t="s">
        <v>31</v>
      </c>
      <c r="B34" s="55">
        <f>+B32+B33</f>
        <v>91.300000000000011</v>
      </c>
      <c r="C34" s="69">
        <f>+C32+C33</f>
        <v>2.8</v>
      </c>
      <c r="D34" s="55">
        <f>+D32+D33</f>
        <v>86.59999999999998</v>
      </c>
      <c r="E34" s="55">
        <f>+E32+E33</f>
        <v>0</v>
      </c>
      <c r="F34" s="55">
        <f>+F32+F33</f>
        <v>180.69999999999993</v>
      </c>
      <c r="G34" s="52"/>
      <c r="H34" s="55">
        <f>+H32+H33</f>
        <v>0</v>
      </c>
      <c r="I34" s="55">
        <f>+I32+I33</f>
        <v>0</v>
      </c>
      <c r="J34" s="55">
        <f>+J32+J33</f>
        <v>180.69999999999993</v>
      </c>
      <c r="K34" s="52"/>
      <c r="L34" s="52"/>
      <c r="M34" s="52"/>
      <c r="N34" s="52"/>
      <c r="O34" s="52"/>
      <c r="P34" s="52"/>
      <c r="Q34" s="52"/>
      <c r="R34" s="52"/>
      <c r="S34" s="52"/>
      <c r="T34" s="52"/>
      <c r="U34" s="52"/>
      <c r="V34" s="52"/>
      <c r="W34" s="52"/>
      <c r="X34" s="52"/>
      <c r="Y34" s="52"/>
      <c r="Z34" s="52"/>
      <c r="AA34" s="52"/>
    </row>
    <row r="35" spans="1:27"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6" spans="1:27" ht="14.25" x14ac:dyDescent="0.2">
      <c r="A36" s="61" t="s">
        <v>87</v>
      </c>
      <c r="B36" s="54">
        <v>160</v>
      </c>
      <c r="C36" s="52"/>
      <c r="D36" s="52"/>
      <c r="E36" s="52"/>
      <c r="F36" s="54">
        <f>B36</f>
        <v>160</v>
      </c>
      <c r="G36" s="52"/>
      <c r="H36" s="54">
        <v>0</v>
      </c>
      <c r="I36" s="54">
        <v>0</v>
      </c>
      <c r="J36" s="54">
        <f>F36</f>
        <v>160</v>
      </c>
      <c r="K36" s="52"/>
      <c r="L36" s="52"/>
      <c r="M36" s="52"/>
      <c r="N36" s="52"/>
      <c r="O36" s="52"/>
      <c r="P36" s="52"/>
      <c r="Q36" s="52"/>
      <c r="R36" s="52"/>
      <c r="S36" s="52"/>
      <c r="T36" s="52"/>
      <c r="U36" s="52"/>
      <c r="V36" s="52"/>
      <c r="W36" s="52"/>
      <c r="X36" s="52"/>
      <c r="Y36" s="52"/>
      <c r="Z36" s="52"/>
      <c r="AA36" s="52"/>
    </row>
    <row r="37" spans="1:27" ht="14.25" x14ac:dyDescent="0.2">
      <c r="A37" s="5" t="s">
        <v>88</v>
      </c>
      <c r="B37" s="70">
        <v>0.56999999999999995</v>
      </c>
      <c r="C37" s="62">
        <f>C34/$B$36</f>
        <v>1.7499999999999998E-2</v>
      </c>
      <c r="D37" s="62">
        <f>D34/$B$36</f>
        <v>0.5412499999999999</v>
      </c>
      <c r="E37" s="62">
        <f>E34/$B$36</f>
        <v>0</v>
      </c>
      <c r="F37" s="62">
        <f>F34/$B$36</f>
        <v>1.1293749999999996</v>
      </c>
      <c r="G37" s="3"/>
      <c r="H37" s="62">
        <f>H34/$B$36</f>
        <v>0</v>
      </c>
      <c r="I37" s="62">
        <f>I34/$B$36</f>
        <v>0</v>
      </c>
      <c r="J37" s="62">
        <f>J34/$B$36</f>
        <v>1.1293749999999996</v>
      </c>
      <c r="K37" s="3"/>
      <c r="L37" s="3"/>
      <c r="M37" s="3"/>
      <c r="N37" s="3"/>
      <c r="O37" s="3"/>
      <c r="P37" s="3"/>
      <c r="Q37" s="3"/>
      <c r="R37" s="3"/>
      <c r="S37" s="3"/>
      <c r="T37" s="3"/>
      <c r="U37" s="3"/>
      <c r="V37" s="3"/>
      <c r="W37" s="3"/>
      <c r="X37" s="3"/>
      <c r="Y37" s="3"/>
      <c r="Z37" s="3"/>
      <c r="AA37" s="3"/>
    </row>
    <row r="38" spans="1:27"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row>
    <row r="39" spans="1:27" ht="42.75" customHeight="1" x14ac:dyDescent="0.2">
      <c r="A39" s="2" t="s">
        <v>89</v>
      </c>
      <c r="B39" s="2"/>
      <c r="C39" s="2"/>
      <c r="D39" s="2"/>
      <c r="E39" s="2"/>
      <c r="F39" s="2"/>
      <c r="G39" s="14"/>
      <c r="H39" s="14"/>
      <c r="I39" s="14"/>
      <c r="J39" s="14"/>
      <c r="K39" s="3"/>
      <c r="L39" s="3"/>
      <c r="M39" s="3"/>
      <c r="N39" s="3"/>
      <c r="O39" s="3"/>
      <c r="P39" s="3"/>
      <c r="Q39" s="3"/>
      <c r="R39" s="3"/>
      <c r="S39" s="3"/>
      <c r="T39" s="3"/>
      <c r="U39" s="3"/>
      <c r="V39" s="3"/>
      <c r="W39" s="3"/>
      <c r="X39" s="3"/>
      <c r="Y39" s="3"/>
      <c r="Z39" s="3"/>
      <c r="AA39" s="3"/>
    </row>
    <row r="40" spans="1:27"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row>
    <row r="41" spans="1:27" ht="113.25" customHeight="1" x14ac:dyDescent="0.2">
      <c r="A41" s="2" t="s">
        <v>90</v>
      </c>
      <c r="B41" s="2"/>
      <c r="C41" s="2"/>
      <c r="D41" s="2"/>
      <c r="E41" s="2"/>
      <c r="F41" s="2"/>
      <c r="G41" s="14"/>
      <c r="H41" s="14"/>
      <c r="I41" s="14"/>
      <c r="J41" s="14"/>
      <c r="K41" s="3"/>
      <c r="L41" s="3"/>
      <c r="M41" s="3"/>
      <c r="N41" s="3"/>
      <c r="O41" s="3"/>
      <c r="P41" s="3"/>
      <c r="Q41" s="3"/>
      <c r="R41" s="3"/>
      <c r="S41" s="3"/>
      <c r="T41" s="3"/>
      <c r="U41" s="3"/>
      <c r="V41" s="3"/>
      <c r="W41" s="3"/>
      <c r="X41" s="3"/>
      <c r="Y41" s="3"/>
      <c r="Z41" s="3"/>
      <c r="AA41" s="3"/>
    </row>
    <row r="42" spans="1:27" x14ac:dyDescent="0.2">
      <c r="A42" s="14"/>
      <c r="B42" s="2"/>
      <c r="C42" s="2"/>
      <c r="D42" s="2"/>
      <c r="E42" s="2"/>
      <c r="F42" s="2"/>
      <c r="G42" s="3"/>
      <c r="H42" s="3"/>
      <c r="I42" s="3"/>
      <c r="J42" s="3"/>
      <c r="K42" s="3"/>
      <c r="L42" s="3"/>
      <c r="M42" s="3"/>
      <c r="N42" s="3"/>
      <c r="O42" s="3"/>
      <c r="P42" s="3"/>
      <c r="Q42" s="3"/>
      <c r="R42" s="3"/>
      <c r="S42" s="3"/>
      <c r="T42" s="3"/>
      <c r="U42" s="3"/>
      <c r="V42" s="3"/>
      <c r="W42" s="3"/>
      <c r="X42" s="3"/>
      <c r="Y42" s="3"/>
      <c r="Z42" s="3"/>
      <c r="AA42" s="3"/>
    </row>
    <row r="43" spans="1:27" ht="75" customHeight="1" x14ac:dyDescent="0.2">
      <c r="A43" s="63" t="s">
        <v>94</v>
      </c>
      <c r="B43" s="63"/>
      <c r="C43" s="63"/>
      <c r="D43" s="63"/>
      <c r="E43" s="63"/>
      <c r="F43" s="63"/>
      <c r="G43" s="63"/>
      <c r="H43" s="63"/>
      <c r="I43" s="63"/>
      <c r="J43" s="63"/>
      <c r="K43" s="3"/>
      <c r="L43" s="3"/>
      <c r="M43" s="3"/>
      <c r="N43" s="3"/>
      <c r="O43" s="3"/>
      <c r="P43" s="3"/>
      <c r="Q43" s="3"/>
      <c r="R43" s="3"/>
      <c r="S43" s="3"/>
      <c r="T43" s="3"/>
      <c r="U43" s="3"/>
      <c r="V43" s="3"/>
      <c r="W43" s="3"/>
      <c r="X43" s="3"/>
      <c r="Y43" s="3"/>
      <c r="Z43" s="3"/>
      <c r="AA43" s="3"/>
    </row>
    <row r="44" spans="1:27" x14ac:dyDescent="0.2">
      <c r="A44" s="14"/>
      <c r="B44" s="2"/>
      <c r="C44" s="2"/>
      <c r="D44" s="2"/>
      <c r="E44" s="2"/>
      <c r="F44" s="2"/>
      <c r="G44" s="3"/>
      <c r="H44" s="3"/>
      <c r="I44" s="3"/>
      <c r="J44" s="3"/>
      <c r="K44" s="3"/>
      <c r="L44" s="3"/>
      <c r="M44" s="3"/>
      <c r="N44" s="3"/>
      <c r="O44" s="3"/>
      <c r="P44" s="3"/>
      <c r="Q44" s="3"/>
      <c r="R44" s="3"/>
      <c r="S44" s="3"/>
      <c r="T44" s="3"/>
      <c r="U44" s="3"/>
      <c r="V44" s="3"/>
      <c r="W44" s="3"/>
      <c r="X44" s="3"/>
      <c r="Y44" s="3"/>
      <c r="Z44" s="3"/>
      <c r="AA44" s="3"/>
    </row>
    <row r="45" spans="1:27" x14ac:dyDescent="0.2">
      <c r="A45" s="2" t="s">
        <v>91</v>
      </c>
      <c r="B45" s="2"/>
      <c r="C45" s="2"/>
      <c r="D45" s="2"/>
      <c r="E45" s="2"/>
      <c r="F45" s="2"/>
      <c r="G45" s="14"/>
      <c r="H45" s="14"/>
      <c r="I45" s="14"/>
      <c r="J45" s="14"/>
      <c r="K45" s="3"/>
      <c r="L45" s="3"/>
      <c r="M45" s="3"/>
      <c r="N45" s="3"/>
      <c r="O45" s="3"/>
      <c r="P45" s="3"/>
      <c r="Q45" s="3"/>
      <c r="R45" s="3"/>
      <c r="S45" s="3"/>
      <c r="T45" s="3"/>
      <c r="U45" s="3"/>
      <c r="V45" s="3"/>
      <c r="W45" s="3"/>
      <c r="X45" s="3"/>
      <c r="Y45" s="3"/>
      <c r="Z45" s="3"/>
      <c r="AA45" s="3"/>
    </row>
    <row r="46" spans="1:27" x14ac:dyDescent="0.2">
      <c r="A46" s="14"/>
      <c r="B46" s="2"/>
      <c r="C46" s="2"/>
      <c r="D46" s="2"/>
      <c r="E46" s="2"/>
      <c r="F46" s="2"/>
      <c r="G46" s="3"/>
      <c r="H46" s="3"/>
      <c r="I46" s="3"/>
      <c r="J46" s="3"/>
      <c r="K46" s="3"/>
      <c r="L46" s="3"/>
      <c r="M46" s="3"/>
      <c r="N46" s="3"/>
      <c r="O46" s="3"/>
      <c r="P46" s="3"/>
      <c r="Q46" s="3"/>
      <c r="R46" s="3"/>
      <c r="S46" s="3"/>
      <c r="T46" s="3"/>
      <c r="U46" s="3"/>
      <c r="V46" s="3"/>
      <c r="W46" s="3"/>
      <c r="X46" s="3"/>
      <c r="Y46" s="3"/>
      <c r="Z46" s="3"/>
      <c r="AA46" s="3"/>
    </row>
    <row r="47" spans="1:27" x14ac:dyDescent="0.2">
      <c r="A47" s="3"/>
      <c r="G47" s="3"/>
      <c r="H47" s="3"/>
      <c r="I47" s="3"/>
      <c r="J47" s="3"/>
      <c r="K47" s="3"/>
      <c r="L47" s="3"/>
      <c r="M47" s="3"/>
      <c r="N47" s="3"/>
      <c r="O47" s="3"/>
      <c r="P47" s="3"/>
      <c r="Q47" s="3"/>
      <c r="R47" s="3"/>
      <c r="S47" s="3"/>
      <c r="T47" s="3"/>
      <c r="U47" s="3"/>
      <c r="V47" s="3"/>
      <c r="W47" s="3"/>
      <c r="X47" s="3"/>
      <c r="Y47" s="3"/>
      <c r="Z47" s="3"/>
      <c r="AA47" s="3"/>
    </row>
    <row r="48" spans="1:27"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row>
    <row r="49" spans="1:27" x14ac:dyDescent="0.2">
      <c r="A49" s="14"/>
      <c r="B49" s="2"/>
      <c r="C49" s="2"/>
      <c r="D49" s="2"/>
      <c r="E49" s="2"/>
      <c r="F49" s="2"/>
      <c r="G49" s="3"/>
      <c r="H49" s="3"/>
      <c r="I49" s="3"/>
      <c r="J49" s="3"/>
      <c r="K49" s="3"/>
      <c r="L49" s="3"/>
      <c r="M49" s="3"/>
      <c r="N49" s="3"/>
      <c r="O49" s="3"/>
      <c r="P49" s="3"/>
      <c r="Q49" s="3"/>
      <c r="R49" s="3"/>
      <c r="S49" s="3"/>
      <c r="T49" s="3"/>
      <c r="U49" s="3"/>
      <c r="V49" s="3"/>
      <c r="W49" s="3"/>
      <c r="X49" s="3"/>
      <c r="Y49" s="3"/>
      <c r="Z49" s="3"/>
      <c r="AA49" s="3"/>
    </row>
    <row r="50" spans="1:27"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x14ac:dyDescent="0.2">
      <c r="A51" s="14"/>
      <c r="B51" s="2"/>
      <c r="C51" s="2"/>
      <c r="D51" s="2"/>
      <c r="E51" s="2"/>
      <c r="F51" s="2"/>
      <c r="G51" s="3"/>
      <c r="H51" s="3"/>
      <c r="I51" s="3"/>
      <c r="J51" s="3"/>
      <c r="K51" s="3"/>
      <c r="L51" s="3"/>
      <c r="M51" s="3"/>
      <c r="N51" s="3"/>
      <c r="O51" s="3"/>
      <c r="P51" s="3"/>
      <c r="Q51" s="3"/>
      <c r="R51" s="3"/>
      <c r="S51" s="3"/>
      <c r="T51" s="3"/>
      <c r="U51" s="3"/>
      <c r="V51" s="3"/>
      <c r="W51" s="3"/>
      <c r="X51" s="3"/>
      <c r="Y51" s="3"/>
      <c r="Z51" s="3"/>
      <c r="AA51" s="3"/>
    </row>
    <row r="52" spans="1:27"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54" spans="1:27"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row>
    <row r="55" spans="1:27"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row>
    <row r="56" spans="1:27"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27"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27"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27"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spans="1:27"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sheetData>
  <mergeCells count="13">
    <mergeCell ref="A46:F46"/>
    <mergeCell ref="A49:F49"/>
    <mergeCell ref="A51:F51"/>
    <mergeCell ref="A41:J41"/>
    <mergeCell ref="A42:F42"/>
    <mergeCell ref="A43:J43"/>
    <mergeCell ref="A44:F44"/>
    <mergeCell ref="A45:J45"/>
    <mergeCell ref="A1:I1"/>
    <mergeCell ref="A2:F2"/>
    <mergeCell ref="B5:J5"/>
    <mergeCell ref="B6:J6"/>
    <mergeCell ref="A39:J39"/>
  </mergeCells>
  <pageMargins left="0.7" right="0.7"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
  <sheetViews>
    <sheetView zoomScaleNormal="100" workbookViewId="0">
      <selection sqref="A1:I1"/>
    </sheetView>
  </sheetViews>
  <sheetFormatPr defaultColWidth="21.5" defaultRowHeight="12.75" x14ac:dyDescent="0.2"/>
  <cols>
    <col min="1" max="1" width="54.1640625" style="5" customWidth="1"/>
    <col min="2" max="6" width="21.5" style="5"/>
    <col min="7" max="7" width="1.83203125" style="5" customWidth="1"/>
    <col min="8" max="10" width="21.5" style="5"/>
    <col min="11" max="11" width="8.1640625" style="5" customWidth="1"/>
    <col min="12" max="16384" width="21.5" style="5"/>
  </cols>
  <sheetData>
    <row r="1" spans="1:26" x14ac:dyDescent="0.2">
      <c r="A1" s="1" t="s">
        <v>66</v>
      </c>
      <c r="B1" s="2"/>
      <c r="C1" s="2"/>
      <c r="D1" s="2"/>
      <c r="E1" s="2"/>
      <c r="F1" s="2"/>
      <c r="G1" s="2"/>
      <c r="H1" s="2"/>
      <c r="I1" s="2"/>
      <c r="J1" s="3"/>
      <c r="K1" s="3"/>
      <c r="L1" s="3"/>
      <c r="M1" s="3"/>
      <c r="N1" s="3"/>
      <c r="O1" s="3"/>
      <c r="P1" s="3"/>
      <c r="Q1" s="3"/>
      <c r="R1" s="3"/>
      <c r="S1" s="3"/>
      <c r="T1" s="3"/>
      <c r="U1" s="3"/>
      <c r="V1" s="3"/>
      <c r="W1" s="3"/>
      <c r="X1" s="3"/>
      <c r="Y1" s="3"/>
      <c r="Z1" s="3"/>
    </row>
    <row r="2" spans="1:26" x14ac:dyDescent="0.2">
      <c r="A2" s="2" t="s">
        <v>1</v>
      </c>
      <c r="B2" s="2"/>
      <c r="C2" s="2"/>
      <c r="D2" s="2"/>
      <c r="E2" s="2"/>
      <c r="F2" s="2"/>
      <c r="G2" s="2"/>
      <c r="H2" s="3"/>
      <c r="I2" s="3"/>
      <c r="J2" s="3"/>
      <c r="K2" s="3"/>
      <c r="L2" s="3"/>
      <c r="M2" s="3"/>
      <c r="N2" s="3"/>
      <c r="O2" s="3"/>
      <c r="P2" s="3"/>
      <c r="Q2" s="3"/>
      <c r="R2" s="3"/>
      <c r="S2" s="3"/>
      <c r="T2" s="3"/>
      <c r="U2" s="3"/>
      <c r="V2" s="3"/>
      <c r="W2" s="3"/>
      <c r="X2" s="3"/>
      <c r="Y2" s="3"/>
      <c r="Z2" s="3"/>
    </row>
    <row r="3" spans="1:26" x14ac:dyDescent="0.2">
      <c r="A3" s="50" t="s">
        <v>49</v>
      </c>
      <c r="B3" s="3"/>
      <c r="C3" s="3"/>
      <c r="D3" s="3"/>
      <c r="E3" s="3"/>
      <c r="F3" s="3"/>
      <c r="G3" s="3"/>
      <c r="H3" s="3"/>
      <c r="I3" s="3"/>
      <c r="J3" s="3"/>
      <c r="K3" s="3"/>
      <c r="L3" s="3"/>
      <c r="M3" s="3"/>
      <c r="N3" s="3"/>
      <c r="O3" s="3"/>
      <c r="P3" s="3"/>
      <c r="Q3" s="3"/>
      <c r="R3" s="3"/>
      <c r="S3" s="3"/>
      <c r="T3" s="3"/>
      <c r="U3" s="3"/>
      <c r="V3" s="3"/>
      <c r="W3" s="3"/>
      <c r="X3" s="3"/>
      <c r="Y3" s="3"/>
      <c r="Z3" s="3"/>
    </row>
    <row r="4" spans="1:26" x14ac:dyDescent="0.2">
      <c r="A4" s="3"/>
      <c r="B4" s="3"/>
      <c r="C4" s="3"/>
      <c r="D4" s="3"/>
      <c r="E4" s="3"/>
      <c r="F4" s="3"/>
      <c r="G4" s="3"/>
      <c r="H4" s="3"/>
      <c r="I4" s="3"/>
      <c r="J4" s="3"/>
      <c r="K4" s="3"/>
      <c r="L4" s="3"/>
      <c r="M4" s="3"/>
      <c r="N4" s="3"/>
      <c r="O4" s="3"/>
      <c r="P4" s="3"/>
      <c r="Q4" s="3"/>
      <c r="R4" s="3"/>
      <c r="S4" s="3"/>
      <c r="T4" s="3"/>
      <c r="U4" s="3"/>
      <c r="V4" s="3"/>
      <c r="W4" s="3"/>
      <c r="X4" s="3"/>
      <c r="Y4" s="3"/>
      <c r="Z4" s="3"/>
    </row>
    <row r="5" spans="1:26" x14ac:dyDescent="0.2">
      <c r="A5" s="3"/>
      <c r="B5" s="11" t="s">
        <v>50</v>
      </c>
      <c r="C5" s="12"/>
      <c r="D5" s="12"/>
      <c r="E5" s="12"/>
      <c r="F5" s="12"/>
      <c r="G5" s="12"/>
      <c r="H5" s="12"/>
      <c r="I5" s="12"/>
      <c r="J5" s="12"/>
      <c r="K5" s="3"/>
      <c r="L5" s="3"/>
      <c r="M5" s="3"/>
      <c r="N5" s="3"/>
      <c r="O5" s="3"/>
      <c r="P5" s="3"/>
      <c r="Q5" s="3"/>
      <c r="R5" s="3"/>
      <c r="S5" s="3"/>
      <c r="T5" s="3"/>
      <c r="U5" s="3"/>
      <c r="V5" s="3"/>
      <c r="W5" s="3"/>
      <c r="X5" s="3"/>
      <c r="Y5" s="3"/>
      <c r="Z5" s="3"/>
    </row>
    <row r="6" spans="1:26" x14ac:dyDescent="0.2">
      <c r="A6" s="3"/>
      <c r="B6" s="65">
        <v>43100</v>
      </c>
      <c r="C6" s="12"/>
      <c r="D6" s="12"/>
      <c r="E6" s="12"/>
      <c r="F6" s="12"/>
      <c r="G6" s="12"/>
      <c r="H6" s="12"/>
      <c r="I6" s="12"/>
      <c r="J6" s="12"/>
      <c r="K6" s="3"/>
      <c r="L6" s="3"/>
      <c r="M6" s="3"/>
      <c r="N6" s="3"/>
      <c r="O6" s="3"/>
      <c r="P6" s="3"/>
      <c r="Q6" s="3"/>
      <c r="R6" s="3"/>
      <c r="S6" s="3"/>
      <c r="T6" s="3"/>
      <c r="U6" s="3"/>
      <c r="V6" s="3"/>
      <c r="W6" s="3"/>
      <c r="X6" s="3"/>
      <c r="Y6" s="3"/>
      <c r="Z6" s="3"/>
    </row>
    <row r="7" spans="1:26" ht="38.25" x14ac:dyDescent="0.2">
      <c r="A7" s="3"/>
      <c r="B7" s="72" t="s">
        <v>52</v>
      </c>
      <c r="C7" s="72" t="s">
        <v>92</v>
      </c>
      <c r="D7" s="72" t="s">
        <v>93</v>
      </c>
      <c r="E7" s="72" t="s">
        <v>100</v>
      </c>
      <c r="F7" s="72" t="s">
        <v>53</v>
      </c>
      <c r="G7" s="3"/>
      <c r="H7" s="72" t="s">
        <v>101</v>
      </c>
      <c r="I7" s="72" t="s">
        <v>102</v>
      </c>
      <c r="J7" s="72" t="s">
        <v>54</v>
      </c>
      <c r="K7" s="3"/>
      <c r="L7" s="3"/>
      <c r="M7" s="3"/>
      <c r="N7" s="3"/>
      <c r="O7" s="3"/>
      <c r="P7" s="3"/>
      <c r="Q7" s="3"/>
      <c r="R7" s="3"/>
      <c r="S7" s="3"/>
      <c r="T7" s="3"/>
      <c r="U7" s="3"/>
      <c r="V7" s="3"/>
      <c r="W7" s="3"/>
      <c r="X7" s="3"/>
      <c r="Y7" s="3"/>
      <c r="Z7" s="3"/>
    </row>
    <row r="8" spans="1:26" x14ac:dyDescent="0.2">
      <c r="A8" s="67" t="s">
        <v>55</v>
      </c>
      <c r="B8" s="52"/>
      <c r="C8" s="52"/>
      <c r="D8" s="52"/>
      <c r="E8" s="52"/>
      <c r="F8" s="52"/>
      <c r="G8" s="52"/>
      <c r="H8" s="52"/>
      <c r="I8" s="52"/>
      <c r="J8" s="52"/>
      <c r="K8" s="52"/>
      <c r="L8" s="52"/>
      <c r="M8" s="52"/>
      <c r="N8" s="52"/>
      <c r="O8" s="52"/>
      <c r="P8" s="52"/>
      <c r="Q8" s="52"/>
      <c r="R8" s="52"/>
      <c r="S8" s="52"/>
      <c r="T8" s="52"/>
      <c r="U8" s="52"/>
      <c r="V8" s="52"/>
      <c r="W8" s="52"/>
      <c r="X8" s="52"/>
      <c r="Y8" s="52"/>
      <c r="Z8" s="52"/>
    </row>
    <row r="9" spans="1:26" x14ac:dyDescent="0.2">
      <c r="A9" s="5" t="s">
        <v>33</v>
      </c>
      <c r="B9" s="53">
        <v>766.6</v>
      </c>
      <c r="C9" s="53">
        <v>-78.900000000000006</v>
      </c>
      <c r="D9" s="22">
        <v>0</v>
      </c>
      <c r="E9" s="22">
        <v>0</v>
      </c>
      <c r="F9" s="53">
        <v>687.7</v>
      </c>
      <c r="G9" s="3"/>
      <c r="H9" s="53">
        <v>-16</v>
      </c>
      <c r="I9" s="53">
        <v>0</v>
      </c>
      <c r="J9" s="22">
        <f>F9+H9+I9</f>
        <v>671.7</v>
      </c>
      <c r="K9" s="3"/>
      <c r="L9" s="3"/>
      <c r="M9" s="3"/>
      <c r="N9" s="3"/>
      <c r="O9" s="3"/>
      <c r="P9" s="3"/>
      <c r="Q9" s="3"/>
      <c r="R9" s="3"/>
      <c r="S9" s="3"/>
      <c r="T9" s="3"/>
      <c r="U9" s="3"/>
      <c r="V9" s="3"/>
      <c r="W9" s="3"/>
      <c r="X9" s="3"/>
      <c r="Y9" s="3"/>
      <c r="Z9" s="3"/>
    </row>
    <row r="10" spans="1:26" x14ac:dyDescent="0.2">
      <c r="A10" s="61" t="s">
        <v>34</v>
      </c>
      <c r="B10" s="54">
        <v>210.3</v>
      </c>
      <c r="C10" s="54">
        <v>-36.4</v>
      </c>
      <c r="D10" s="54">
        <v>0</v>
      </c>
      <c r="E10" s="54">
        <v>0</v>
      </c>
      <c r="F10" s="54">
        <v>173.9</v>
      </c>
      <c r="G10" s="52"/>
      <c r="H10" s="54">
        <v>0.8</v>
      </c>
      <c r="I10" s="54">
        <v>0</v>
      </c>
      <c r="J10" s="54">
        <f t="shared" ref="J10:J11" si="0">F10+H10+I10</f>
        <v>174.70000000000002</v>
      </c>
      <c r="K10" s="52"/>
      <c r="L10" s="52"/>
      <c r="M10" s="52"/>
      <c r="N10" s="52"/>
      <c r="O10" s="52"/>
      <c r="P10" s="52"/>
      <c r="Q10" s="52"/>
      <c r="R10" s="52"/>
      <c r="S10" s="52"/>
      <c r="T10" s="52"/>
      <c r="U10" s="52"/>
      <c r="V10" s="52"/>
      <c r="W10" s="52"/>
      <c r="X10" s="52"/>
      <c r="Y10" s="52"/>
      <c r="Z10" s="52"/>
    </row>
    <row r="11" spans="1:26" x14ac:dyDescent="0.2">
      <c r="A11" s="5" t="s">
        <v>35</v>
      </c>
      <c r="B11" s="22">
        <v>77.400000000000006</v>
      </c>
      <c r="C11" s="22">
        <v>0</v>
      </c>
      <c r="D11" s="22">
        <v>0</v>
      </c>
      <c r="E11" s="22">
        <v>0</v>
      </c>
      <c r="F11" s="22">
        <v>77.400000000000006</v>
      </c>
      <c r="G11" s="3"/>
      <c r="H11" s="22">
        <v>0</v>
      </c>
      <c r="I11" s="22">
        <v>0</v>
      </c>
      <c r="J11" s="22">
        <f t="shared" si="0"/>
        <v>77.400000000000006</v>
      </c>
      <c r="K11" s="3"/>
      <c r="L11" s="3"/>
      <c r="M11" s="3"/>
      <c r="N11" s="3"/>
      <c r="O11" s="3"/>
      <c r="P11" s="3"/>
      <c r="Q11" s="3"/>
      <c r="R11" s="3"/>
      <c r="S11" s="3"/>
      <c r="T11" s="3"/>
      <c r="U11" s="3"/>
      <c r="V11" s="3"/>
      <c r="W11" s="3"/>
      <c r="X11" s="3"/>
      <c r="Y11" s="3"/>
      <c r="Z11" s="3"/>
    </row>
    <row r="12" spans="1:26" x14ac:dyDescent="0.2">
      <c r="A12" s="61" t="s">
        <v>56</v>
      </c>
      <c r="B12" s="55">
        <f>SUM(B9:B11)</f>
        <v>1054.3000000000002</v>
      </c>
      <c r="C12" s="55">
        <f>SUM(C9:C11)</f>
        <v>-115.30000000000001</v>
      </c>
      <c r="D12" s="55">
        <f>SUM(D9:D11)</f>
        <v>0</v>
      </c>
      <c r="E12" s="55">
        <f>SUM(E9:E11)</f>
        <v>0</v>
      </c>
      <c r="F12" s="55">
        <f>SUM(F9:F11)</f>
        <v>939</v>
      </c>
      <c r="G12" s="52"/>
      <c r="H12" s="55">
        <f>SUM(H9:H11)</f>
        <v>-15.2</v>
      </c>
      <c r="I12" s="55">
        <f>SUM(I9:I11)</f>
        <v>0</v>
      </c>
      <c r="J12" s="55">
        <f>SUM(J9:J11)</f>
        <v>923.80000000000007</v>
      </c>
      <c r="K12" s="52"/>
      <c r="L12" s="52"/>
      <c r="M12" s="52"/>
      <c r="N12" s="52"/>
      <c r="O12" s="52"/>
      <c r="P12" s="52"/>
      <c r="Q12" s="52"/>
      <c r="R12" s="52"/>
      <c r="S12" s="52"/>
      <c r="T12" s="52"/>
      <c r="U12" s="52"/>
      <c r="V12" s="52"/>
      <c r="W12" s="52"/>
      <c r="X12" s="52"/>
      <c r="Y12" s="52"/>
      <c r="Z12" s="52"/>
    </row>
    <row r="13" spans="1:26" x14ac:dyDescent="0.2">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2">
      <c r="A14" s="61" t="s">
        <v>57</v>
      </c>
      <c r="B14" s="52"/>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x14ac:dyDescent="0.2">
      <c r="A15" s="5" t="s">
        <v>58</v>
      </c>
      <c r="B15" s="53">
        <v>509.1</v>
      </c>
      <c r="C15" s="53">
        <v>-36.4</v>
      </c>
      <c r="D15" s="53">
        <v>-89.3</v>
      </c>
      <c r="E15" s="22">
        <v>-0.2</v>
      </c>
      <c r="F15" s="53">
        <v>383.2</v>
      </c>
      <c r="G15" s="3"/>
      <c r="H15" s="22">
        <f>H10</f>
        <v>0.8</v>
      </c>
      <c r="I15" s="22">
        <v>0</v>
      </c>
      <c r="J15" s="22">
        <f t="shared" ref="J15:J16" si="1">F15+H15+I15</f>
        <v>384</v>
      </c>
      <c r="K15" s="3"/>
      <c r="L15" s="3"/>
      <c r="M15" s="3"/>
      <c r="N15" s="3"/>
      <c r="O15" s="3"/>
      <c r="P15" s="3"/>
      <c r="Q15" s="3"/>
      <c r="R15" s="3"/>
      <c r="S15" s="3"/>
      <c r="T15" s="3"/>
      <c r="U15" s="3"/>
      <c r="V15" s="3"/>
      <c r="W15" s="3"/>
      <c r="X15" s="3"/>
      <c r="Y15" s="3"/>
      <c r="Z15" s="3"/>
    </row>
    <row r="16" spans="1:26" x14ac:dyDescent="0.2">
      <c r="A16" s="61" t="s">
        <v>59</v>
      </c>
      <c r="B16" s="56">
        <v>395.6</v>
      </c>
      <c r="C16" s="56">
        <v>-84.1</v>
      </c>
      <c r="D16" s="56">
        <v>-8.3000000000000007</v>
      </c>
      <c r="E16" s="56">
        <v>-31.4</v>
      </c>
      <c r="F16" s="56">
        <v>271.7</v>
      </c>
      <c r="G16" s="52"/>
      <c r="H16" s="56">
        <f>H9</f>
        <v>-16</v>
      </c>
      <c r="I16" s="56">
        <v>0</v>
      </c>
      <c r="J16" s="54">
        <f t="shared" si="1"/>
        <v>255.7</v>
      </c>
      <c r="K16" s="52"/>
      <c r="L16" s="52"/>
      <c r="M16" s="52"/>
      <c r="N16" s="52"/>
      <c r="O16" s="52"/>
      <c r="P16" s="52"/>
      <c r="Q16" s="52"/>
      <c r="R16" s="52"/>
      <c r="S16" s="52"/>
      <c r="T16" s="52"/>
      <c r="U16" s="52"/>
      <c r="V16" s="52"/>
      <c r="W16" s="52"/>
      <c r="X16" s="52"/>
      <c r="Y16" s="52"/>
      <c r="Z16" s="52"/>
    </row>
    <row r="17" spans="1:26" x14ac:dyDescent="0.2">
      <c r="A17" s="3"/>
      <c r="B17" s="26">
        <f>SUM(B15:B16)</f>
        <v>904.7</v>
      </c>
      <c r="C17" s="26">
        <f>SUM(C15:C16)</f>
        <v>-120.5</v>
      </c>
      <c r="D17" s="26">
        <f>SUM(D15:D16)</f>
        <v>-97.6</v>
      </c>
      <c r="E17" s="26">
        <f>SUM(E15:E16)</f>
        <v>-31.599999999999998</v>
      </c>
      <c r="F17" s="26">
        <f>SUM(F15:F16)</f>
        <v>654.9</v>
      </c>
      <c r="G17" s="3"/>
      <c r="H17" s="26">
        <f>SUM(H15:H16)</f>
        <v>-15.2</v>
      </c>
      <c r="I17" s="29">
        <f>SUM(I15:I16)</f>
        <v>0</v>
      </c>
      <c r="J17" s="29">
        <f>SUM(J15:J16)</f>
        <v>639.70000000000005</v>
      </c>
      <c r="K17" s="3"/>
      <c r="L17" s="3"/>
      <c r="M17" s="3"/>
      <c r="N17" s="3"/>
      <c r="O17" s="3"/>
      <c r="P17" s="3"/>
      <c r="Q17" s="3"/>
      <c r="R17" s="3"/>
      <c r="S17" s="3"/>
      <c r="T17" s="3"/>
      <c r="U17" s="3"/>
      <c r="V17" s="3"/>
      <c r="W17" s="3"/>
      <c r="X17" s="3"/>
      <c r="Y17" s="3"/>
      <c r="Z17" s="3"/>
    </row>
    <row r="18" spans="1:26" x14ac:dyDescent="0.2">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x14ac:dyDescent="0.2">
      <c r="A19" s="68" t="s">
        <v>60</v>
      </c>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
      <c r="A20" s="61" t="s">
        <v>33</v>
      </c>
      <c r="B20" s="73">
        <v>112.4</v>
      </c>
      <c r="C20" s="54">
        <v>5.2</v>
      </c>
      <c r="D20" s="73">
        <v>80.599999999999994</v>
      </c>
      <c r="E20" s="54">
        <v>8</v>
      </c>
      <c r="F20" s="73">
        <v>206.2</v>
      </c>
      <c r="G20" s="52"/>
      <c r="H20" s="73">
        <v>0</v>
      </c>
      <c r="I20" s="54">
        <v>0</v>
      </c>
      <c r="J20" s="73">
        <f>F20-H20+I20</f>
        <v>206.2</v>
      </c>
      <c r="K20" s="52"/>
      <c r="L20" s="52"/>
      <c r="M20" s="52"/>
      <c r="N20" s="52"/>
      <c r="O20" s="52"/>
      <c r="P20" s="52"/>
      <c r="Q20" s="52"/>
      <c r="R20" s="52"/>
      <c r="S20" s="52"/>
      <c r="T20" s="52"/>
      <c r="U20" s="52"/>
      <c r="V20" s="52"/>
      <c r="W20" s="52"/>
      <c r="X20" s="52"/>
      <c r="Y20" s="52"/>
      <c r="Z20" s="52"/>
    </row>
    <row r="21" spans="1:26" x14ac:dyDescent="0.2">
      <c r="A21" s="5" t="s">
        <v>34</v>
      </c>
      <c r="B21" s="22">
        <v>76.400000000000006</v>
      </c>
      <c r="C21" s="22">
        <v>0</v>
      </c>
      <c r="D21" s="22">
        <v>6.7</v>
      </c>
      <c r="E21" s="22">
        <v>0.3</v>
      </c>
      <c r="F21" s="22">
        <v>83.3</v>
      </c>
      <c r="G21" s="3"/>
      <c r="H21" s="22">
        <v>0</v>
      </c>
      <c r="I21" s="22">
        <v>0</v>
      </c>
      <c r="J21" s="22">
        <f>F21-H21+I21</f>
        <v>83.3</v>
      </c>
      <c r="K21" s="3"/>
      <c r="L21" s="3"/>
      <c r="M21" s="3"/>
      <c r="N21" s="3"/>
      <c r="O21" s="3"/>
      <c r="P21" s="3"/>
      <c r="Q21" s="3"/>
      <c r="R21" s="3"/>
      <c r="S21" s="3"/>
      <c r="T21" s="3"/>
      <c r="U21" s="3"/>
      <c r="V21" s="3"/>
      <c r="W21" s="3"/>
      <c r="X21" s="3"/>
      <c r="Y21" s="3"/>
      <c r="Z21" s="3"/>
    </row>
    <row r="22" spans="1:26" x14ac:dyDescent="0.2">
      <c r="A22" s="61" t="s">
        <v>35</v>
      </c>
      <c r="B22" s="54">
        <v>24</v>
      </c>
      <c r="C22" s="54">
        <v>0</v>
      </c>
      <c r="D22" s="54">
        <v>2.1</v>
      </c>
      <c r="E22" s="54">
        <v>0.3</v>
      </c>
      <c r="F22" s="54">
        <v>26.4</v>
      </c>
      <c r="G22" s="52"/>
      <c r="H22" s="54">
        <v>0</v>
      </c>
      <c r="I22" s="54">
        <v>0</v>
      </c>
      <c r="J22" s="54">
        <f>F22-H22+I22</f>
        <v>26.4</v>
      </c>
      <c r="K22" s="52"/>
      <c r="L22" s="52"/>
      <c r="M22" s="52"/>
      <c r="N22" s="52"/>
      <c r="O22" s="52"/>
      <c r="P22" s="52"/>
      <c r="Q22" s="52"/>
      <c r="R22" s="52"/>
      <c r="S22" s="52"/>
      <c r="T22" s="52"/>
      <c r="U22" s="52"/>
      <c r="V22" s="52"/>
      <c r="W22" s="52"/>
      <c r="X22" s="52"/>
      <c r="Y22" s="52"/>
      <c r="Z22" s="52"/>
    </row>
    <row r="23" spans="1:26" x14ac:dyDescent="0.2">
      <c r="A23" s="5" t="s">
        <v>38</v>
      </c>
      <c r="B23" s="22">
        <v>-63.1</v>
      </c>
      <c r="C23" s="22">
        <v>0</v>
      </c>
      <c r="D23" s="22">
        <v>8.3000000000000007</v>
      </c>
      <c r="E23" s="22">
        <v>23</v>
      </c>
      <c r="F23" s="22">
        <v>-31.8</v>
      </c>
      <c r="G23" s="3"/>
      <c r="H23" s="22">
        <v>0</v>
      </c>
      <c r="I23" s="22">
        <v>0</v>
      </c>
      <c r="J23" s="22">
        <f>F23-H23+I23</f>
        <v>-31.8</v>
      </c>
      <c r="K23" s="3"/>
      <c r="L23" s="3"/>
      <c r="M23" s="3"/>
      <c r="N23" s="3"/>
      <c r="O23" s="3"/>
      <c r="P23" s="3"/>
      <c r="Q23" s="3"/>
      <c r="R23" s="3"/>
      <c r="S23" s="3"/>
      <c r="T23" s="3"/>
      <c r="U23" s="3"/>
      <c r="V23" s="3"/>
      <c r="W23" s="3"/>
      <c r="X23" s="3"/>
      <c r="Y23" s="3"/>
      <c r="Z23" s="3"/>
    </row>
    <row r="24" spans="1:26" x14ac:dyDescent="0.2">
      <c r="A24" s="61" t="s">
        <v>39</v>
      </c>
      <c r="B24" s="58">
        <f>SUM(B20:B23)</f>
        <v>149.70000000000002</v>
      </c>
      <c r="C24" s="58">
        <f>SUM(C20:C23)</f>
        <v>5.2</v>
      </c>
      <c r="D24" s="58">
        <f>SUM(D20:D23)</f>
        <v>97.699999999999989</v>
      </c>
      <c r="E24" s="58">
        <f>SUM(E20:E23)</f>
        <v>31.6</v>
      </c>
      <c r="F24" s="58">
        <f>SUM(F20:F23)</f>
        <v>284.09999999999997</v>
      </c>
      <c r="G24" s="52"/>
      <c r="H24" s="58">
        <f>SUM(H20:H23)</f>
        <v>0</v>
      </c>
      <c r="I24" s="58">
        <f>SUM(I20:I23)</f>
        <v>0</v>
      </c>
      <c r="J24" s="58">
        <f>SUM(J20:J23)</f>
        <v>284.09999999999997</v>
      </c>
      <c r="K24" s="52"/>
      <c r="L24" s="52"/>
      <c r="M24" s="52"/>
      <c r="N24" s="52"/>
      <c r="O24" s="52"/>
      <c r="P24" s="52"/>
      <c r="Q24" s="52"/>
      <c r="R24" s="52"/>
      <c r="S24" s="52"/>
      <c r="T24" s="52"/>
      <c r="U24" s="52"/>
      <c r="V24" s="52"/>
      <c r="W24" s="52"/>
      <c r="X24" s="52"/>
      <c r="Y24" s="52"/>
      <c r="Z24" s="52"/>
    </row>
    <row r="25" spans="1:26"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x14ac:dyDescent="0.2">
      <c r="A26" s="61" t="s">
        <v>61</v>
      </c>
      <c r="B26" s="54">
        <v>2.9</v>
      </c>
      <c r="C26" s="54">
        <v>0</v>
      </c>
      <c r="D26" s="54">
        <v>0</v>
      </c>
      <c r="E26" s="54">
        <v>0</v>
      </c>
      <c r="F26" s="54">
        <v>2.9</v>
      </c>
      <c r="G26" s="52"/>
      <c r="H26" s="54">
        <v>0</v>
      </c>
      <c r="I26" s="54">
        <v>0</v>
      </c>
      <c r="J26" s="54">
        <f>F26-H26+I26</f>
        <v>2.9</v>
      </c>
      <c r="K26" s="52"/>
      <c r="L26" s="52"/>
      <c r="M26" s="52"/>
      <c r="N26" s="52"/>
      <c r="O26" s="52"/>
      <c r="P26" s="52"/>
      <c r="Q26" s="52"/>
      <c r="R26" s="52"/>
      <c r="S26" s="52"/>
      <c r="T26" s="52"/>
      <c r="U26" s="52"/>
      <c r="V26" s="52"/>
      <c r="W26" s="52"/>
      <c r="X26" s="52"/>
      <c r="Y26" s="52"/>
      <c r="Z26" s="52"/>
    </row>
    <row r="27" spans="1:26" x14ac:dyDescent="0.2">
      <c r="A27" s="5" t="s">
        <v>62</v>
      </c>
      <c r="B27" s="22">
        <v>-44.4</v>
      </c>
      <c r="C27" s="22">
        <v>0</v>
      </c>
      <c r="D27" s="22">
        <v>0</v>
      </c>
      <c r="E27" s="22">
        <v>0</v>
      </c>
      <c r="F27" s="22">
        <v>-44.4</v>
      </c>
      <c r="G27" s="3"/>
      <c r="H27" s="22">
        <v>0</v>
      </c>
      <c r="I27" s="22">
        <v>0</v>
      </c>
      <c r="J27" s="22">
        <f>F27-H27+I27</f>
        <v>-44.4</v>
      </c>
      <c r="K27" s="3"/>
      <c r="L27" s="3"/>
      <c r="M27" s="3"/>
      <c r="N27" s="3"/>
      <c r="O27" s="3"/>
      <c r="P27" s="3"/>
      <c r="Q27" s="3"/>
      <c r="R27" s="3"/>
      <c r="S27" s="3"/>
      <c r="T27" s="3"/>
      <c r="U27" s="3"/>
      <c r="V27" s="3"/>
      <c r="W27" s="3"/>
      <c r="X27" s="3"/>
      <c r="Y27" s="3"/>
      <c r="Z27" s="3"/>
    </row>
    <row r="28" spans="1:26" x14ac:dyDescent="0.2">
      <c r="A28" s="52"/>
      <c r="B28" s="58">
        <f>SUM(B26:B27)</f>
        <v>-41.5</v>
      </c>
      <c r="C28" s="58">
        <f>SUM(C26:C27)</f>
        <v>0</v>
      </c>
      <c r="D28" s="58">
        <f>SUM(D26:D27)</f>
        <v>0</v>
      </c>
      <c r="E28" s="58">
        <f>SUM(E26:E27)</f>
        <v>0</v>
      </c>
      <c r="F28" s="58">
        <v>-41.6</v>
      </c>
      <c r="G28" s="52"/>
      <c r="H28" s="58">
        <f>SUM(H26:H27)</f>
        <v>0</v>
      </c>
      <c r="I28" s="58">
        <f>SUM(I26:I27)</f>
        <v>0</v>
      </c>
      <c r="J28" s="58">
        <f>SUM(J26:J27)</f>
        <v>-41.5</v>
      </c>
      <c r="K28" s="52"/>
      <c r="L28" s="52"/>
      <c r="M28" s="52"/>
      <c r="N28" s="52"/>
      <c r="O28" s="52"/>
      <c r="P28" s="52"/>
      <c r="Q28" s="52"/>
      <c r="R28" s="52"/>
      <c r="S28" s="52"/>
      <c r="T28" s="52"/>
      <c r="U28" s="52"/>
      <c r="V28" s="52"/>
      <c r="W28" s="52"/>
      <c r="X28" s="52"/>
      <c r="Y28" s="52"/>
      <c r="Z28" s="52"/>
    </row>
    <row r="29" spans="1:26" x14ac:dyDescent="0.2">
      <c r="A29" s="3"/>
      <c r="B29" s="3"/>
      <c r="C29" s="3"/>
      <c r="D29" s="74"/>
      <c r="E29" s="3"/>
      <c r="F29" s="3"/>
      <c r="G29" s="3"/>
      <c r="H29" s="3"/>
      <c r="I29" s="3"/>
      <c r="J29" s="3"/>
      <c r="K29" s="3"/>
      <c r="L29" s="3"/>
      <c r="M29" s="3"/>
      <c r="N29" s="3"/>
      <c r="O29" s="3"/>
      <c r="P29" s="3"/>
      <c r="Q29" s="3"/>
      <c r="R29" s="3"/>
      <c r="S29" s="3"/>
      <c r="T29" s="3"/>
      <c r="U29" s="3"/>
      <c r="V29" s="3"/>
      <c r="W29" s="3"/>
      <c r="X29" s="3"/>
      <c r="Y29" s="3"/>
      <c r="Z29" s="3"/>
    </row>
    <row r="30" spans="1:26" x14ac:dyDescent="0.2">
      <c r="A30" s="61" t="s">
        <v>63</v>
      </c>
      <c r="B30" s="54">
        <f>B24+B28</f>
        <v>108.20000000000002</v>
      </c>
      <c r="C30" s="54">
        <f>C24+C28</f>
        <v>5.2</v>
      </c>
      <c r="D30" s="54">
        <f>D24+D28</f>
        <v>97.699999999999989</v>
      </c>
      <c r="E30" s="54">
        <f>E24+E28</f>
        <v>31.6</v>
      </c>
      <c r="F30" s="54">
        <f>F24+F28</f>
        <v>242.49999999999997</v>
      </c>
      <c r="G30" s="52"/>
      <c r="H30" s="54">
        <f>H28+H24</f>
        <v>0</v>
      </c>
      <c r="I30" s="54">
        <f>I28+I24</f>
        <v>0</v>
      </c>
      <c r="J30" s="54">
        <f>J28+J24</f>
        <v>242.59999999999997</v>
      </c>
      <c r="K30" s="52"/>
      <c r="L30" s="52"/>
      <c r="M30" s="52"/>
      <c r="N30" s="52"/>
      <c r="O30" s="52"/>
      <c r="P30" s="52"/>
      <c r="Q30" s="52"/>
      <c r="R30" s="52"/>
      <c r="S30" s="52"/>
      <c r="T30" s="52"/>
      <c r="U30" s="52"/>
      <c r="V30" s="52"/>
      <c r="W30" s="52"/>
      <c r="X30" s="52"/>
      <c r="Y30" s="52"/>
      <c r="Z30" s="52"/>
    </row>
    <row r="31" spans="1:26" x14ac:dyDescent="0.2">
      <c r="A31" s="5" t="s">
        <v>28</v>
      </c>
      <c r="B31" s="26">
        <v>142.30000000000001</v>
      </c>
      <c r="C31" s="26">
        <v>0</v>
      </c>
      <c r="D31" s="26">
        <v>-33.799999999999997</v>
      </c>
      <c r="E31" s="26">
        <v>-169.6</v>
      </c>
      <c r="F31" s="26">
        <v>-61.1</v>
      </c>
      <c r="G31" s="3"/>
      <c r="H31" s="26">
        <v>0</v>
      </c>
      <c r="I31" s="26">
        <v>0</v>
      </c>
      <c r="J31" s="22">
        <f>F31-H31+I31</f>
        <v>-61.1</v>
      </c>
      <c r="K31" s="3"/>
      <c r="L31" s="3"/>
      <c r="M31" s="3"/>
      <c r="N31" s="3"/>
      <c r="O31" s="3"/>
      <c r="P31" s="3"/>
      <c r="Q31" s="3"/>
      <c r="R31" s="3"/>
      <c r="S31" s="3"/>
      <c r="T31" s="3"/>
      <c r="U31" s="3"/>
      <c r="V31" s="3"/>
      <c r="W31" s="3"/>
      <c r="X31" s="3"/>
      <c r="Y31" s="3"/>
      <c r="Z31" s="3"/>
    </row>
    <row r="32" spans="1:26" x14ac:dyDescent="0.2">
      <c r="A32" s="61" t="s">
        <v>64</v>
      </c>
      <c r="B32" s="57">
        <f>SUM(B30:B31)</f>
        <v>250.50000000000003</v>
      </c>
      <c r="C32" s="57">
        <f>SUM(C30:C31)</f>
        <v>5.2</v>
      </c>
      <c r="D32" s="57">
        <f>SUM(D30:D31)</f>
        <v>63.899999999999991</v>
      </c>
      <c r="E32" s="57">
        <f>SUM(E30:E31)</f>
        <v>-138</v>
      </c>
      <c r="F32" s="57">
        <f>SUM(F30:F31)</f>
        <v>181.39999999999998</v>
      </c>
      <c r="G32" s="52"/>
      <c r="H32" s="57">
        <f>SUM(H30:H31)</f>
        <v>0</v>
      </c>
      <c r="I32" s="57">
        <f>SUM(I30:I31)</f>
        <v>0</v>
      </c>
      <c r="J32" s="57">
        <f>SUM(J30:J31)</f>
        <v>181.49999999999997</v>
      </c>
      <c r="K32" s="52"/>
      <c r="L32" s="52"/>
      <c r="M32" s="52"/>
      <c r="N32" s="52"/>
      <c r="O32" s="52"/>
      <c r="P32" s="52"/>
      <c r="Q32" s="52"/>
      <c r="R32" s="52"/>
      <c r="S32" s="52"/>
      <c r="T32" s="52"/>
      <c r="U32" s="52"/>
      <c r="V32" s="52"/>
      <c r="W32" s="52"/>
      <c r="X32" s="52"/>
      <c r="Y32" s="52"/>
      <c r="Z32" s="52"/>
    </row>
    <row r="33" spans="1:26" ht="25.5" x14ac:dyDescent="0.2">
      <c r="A33" s="5" t="s">
        <v>65</v>
      </c>
      <c r="B33" s="22">
        <v>-8.3000000000000007</v>
      </c>
      <c r="C33" s="22">
        <v>0</v>
      </c>
      <c r="D33" s="22">
        <v>-1.8</v>
      </c>
      <c r="E33" s="22">
        <v>0</v>
      </c>
      <c r="F33" s="22">
        <v>-10.199999999999999</v>
      </c>
      <c r="G33" s="3"/>
      <c r="H33" s="22">
        <v>0</v>
      </c>
      <c r="I33" s="22">
        <v>0</v>
      </c>
      <c r="J33" s="22">
        <f>F33-H33+I33</f>
        <v>-10.199999999999999</v>
      </c>
      <c r="K33" s="3"/>
      <c r="L33" s="3"/>
      <c r="M33" s="3"/>
      <c r="N33" s="3"/>
      <c r="O33" s="3"/>
      <c r="P33" s="3"/>
      <c r="Q33" s="3"/>
      <c r="R33" s="3"/>
      <c r="S33" s="3"/>
      <c r="T33" s="3"/>
      <c r="U33" s="3"/>
      <c r="V33" s="3"/>
      <c r="W33" s="3"/>
      <c r="X33" s="3"/>
      <c r="Y33" s="3"/>
      <c r="Z33" s="3"/>
    </row>
    <row r="34" spans="1:26" ht="25.5" x14ac:dyDescent="0.2">
      <c r="A34" s="61" t="s">
        <v>31</v>
      </c>
      <c r="B34" s="55">
        <f>SUM(B32:B33)</f>
        <v>242.20000000000002</v>
      </c>
      <c r="C34" s="55">
        <f>SUM(C32:C33)</f>
        <v>5.2</v>
      </c>
      <c r="D34" s="55">
        <f>SUM(D32:D33)</f>
        <v>62.099999999999994</v>
      </c>
      <c r="E34" s="55">
        <f>SUM(E32:E33)</f>
        <v>-138</v>
      </c>
      <c r="F34" s="55">
        <v>171.3</v>
      </c>
      <c r="G34" s="52"/>
      <c r="H34" s="55">
        <f>SUM(H32:H33)</f>
        <v>0</v>
      </c>
      <c r="I34" s="55">
        <f>SUM(I32:I33)</f>
        <v>0</v>
      </c>
      <c r="J34" s="55">
        <f>SUM(J32:J33)</f>
        <v>171.29999999999998</v>
      </c>
      <c r="K34" s="52"/>
      <c r="L34" s="52"/>
      <c r="M34" s="52"/>
      <c r="N34" s="52"/>
      <c r="O34" s="52"/>
      <c r="P34" s="52"/>
      <c r="Q34" s="52"/>
      <c r="R34" s="52"/>
      <c r="S34" s="52"/>
      <c r="T34" s="52"/>
      <c r="U34" s="52"/>
      <c r="V34" s="52"/>
      <c r="W34" s="52"/>
      <c r="X34" s="52"/>
      <c r="Y34" s="52"/>
      <c r="Z34" s="52"/>
    </row>
    <row r="35" spans="1:26"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x14ac:dyDescent="0.2">
      <c r="A36" s="61" t="s">
        <v>103</v>
      </c>
      <c r="B36" s="54">
        <v>159.80000000000001</v>
      </c>
      <c r="C36" s="52"/>
      <c r="D36" s="52"/>
      <c r="E36" s="52"/>
      <c r="F36" s="54">
        <v>159.80000000000001</v>
      </c>
      <c r="G36" s="52"/>
      <c r="H36" s="54"/>
      <c r="I36" s="52"/>
      <c r="J36" s="54">
        <f>F36</f>
        <v>159.80000000000001</v>
      </c>
      <c r="K36" s="52"/>
      <c r="L36" s="52"/>
      <c r="M36" s="52"/>
      <c r="N36" s="52"/>
      <c r="O36" s="52"/>
      <c r="P36" s="52"/>
      <c r="Q36" s="52"/>
      <c r="R36" s="52"/>
      <c r="S36" s="52"/>
      <c r="T36" s="52"/>
      <c r="U36" s="52"/>
      <c r="V36" s="52"/>
      <c r="W36" s="52"/>
      <c r="X36" s="52"/>
      <c r="Y36" s="52"/>
      <c r="Z36" s="52"/>
    </row>
    <row r="37" spans="1:26" ht="14.25" x14ac:dyDescent="0.2">
      <c r="A37" s="5" t="s">
        <v>104</v>
      </c>
      <c r="B37" s="70">
        <f>ROUND(B34/$B$36,4)</f>
        <v>1.5156000000000001</v>
      </c>
      <c r="C37" s="70">
        <f>C34/$B$36</f>
        <v>3.2540675844806008E-2</v>
      </c>
      <c r="D37" s="70">
        <f>D34/$B$36</f>
        <v>0.38861076345431783</v>
      </c>
      <c r="E37" s="70">
        <f>E34/$B$36</f>
        <v>-0.86357947434292859</v>
      </c>
      <c r="F37" s="70">
        <f>F34/$B$36</f>
        <v>1.071964956195244</v>
      </c>
      <c r="G37" s="3"/>
      <c r="H37" s="70">
        <f>H34/$B$36</f>
        <v>0</v>
      </c>
      <c r="I37" s="70">
        <f>I34/$B$36</f>
        <v>0</v>
      </c>
      <c r="J37" s="70">
        <f>J34/$B$36</f>
        <v>1.0719649561952438</v>
      </c>
      <c r="K37" s="3"/>
      <c r="L37" s="3"/>
      <c r="M37" s="3"/>
      <c r="N37" s="3"/>
      <c r="O37" s="3"/>
      <c r="P37" s="3"/>
      <c r="Q37" s="3"/>
      <c r="R37" s="3"/>
      <c r="S37" s="3"/>
      <c r="T37" s="3"/>
      <c r="U37" s="3"/>
      <c r="V37" s="3"/>
      <c r="W37" s="3"/>
      <c r="X37" s="3"/>
      <c r="Y37" s="3"/>
      <c r="Z37" s="3"/>
    </row>
    <row r="38" spans="1:26"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30" customHeight="1" x14ac:dyDescent="0.2">
      <c r="A39" s="39" t="s">
        <v>95</v>
      </c>
      <c r="B39" s="2"/>
      <c r="C39" s="2"/>
      <c r="D39" s="2"/>
      <c r="E39" s="2"/>
      <c r="F39" s="2"/>
      <c r="G39" s="2"/>
      <c r="H39" s="14"/>
      <c r="I39" s="14"/>
      <c r="J39" s="14"/>
      <c r="K39" s="3"/>
      <c r="L39" s="3"/>
      <c r="M39" s="3"/>
      <c r="N39" s="3"/>
      <c r="O39" s="3"/>
      <c r="P39" s="3"/>
      <c r="Q39" s="3"/>
      <c r="R39" s="3"/>
      <c r="S39" s="3"/>
      <c r="T39" s="3"/>
      <c r="U39" s="3"/>
      <c r="V39" s="3"/>
      <c r="W39" s="3"/>
      <c r="X39" s="3"/>
      <c r="Y39" s="3"/>
      <c r="Z39" s="3"/>
    </row>
    <row r="40" spans="1:26" x14ac:dyDescent="0.2">
      <c r="A40" s="40"/>
      <c r="B40" s="40"/>
      <c r="C40" s="40"/>
      <c r="D40" s="40"/>
      <c r="E40" s="40"/>
      <c r="F40" s="40"/>
      <c r="G40" s="3"/>
      <c r="H40" s="3"/>
      <c r="I40" s="3"/>
      <c r="J40" s="3"/>
      <c r="K40" s="3"/>
      <c r="L40" s="3"/>
      <c r="M40" s="3"/>
      <c r="N40" s="3"/>
      <c r="O40" s="3"/>
      <c r="P40" s="3"/>
      <c r="Q40" s="3"/>
      <c r="R40" s="3"/>
      <c r="S40" s="3"/>
      <c r="T40" s="3"/>
      <c r="U40" s="3"/>
      <c r="V40" s="3"/>
      <c r="W40" s="3"/>
      <c r="X40" s="3"/>
      <c r="Y40" s="3"/>
      <c r="Z40" s="3"/>
    </row>
    <row r="41" spans="1:26" x14ac:dyDescent="0.2">
      <c r="A41" s="39" t="s">
        <v>96</v>
      </c>
      <c r="B41" s="2"/>
      <c r="C41" s="2"/>
      <c r="D41" s="2"/>
      <c r="E41" s="2"/>
      <c r="F41" s="2"/>
      <c r="G41" s="2"/>
      <c r="H41" s="14"/>
      <c r="I41" s="14"/>
      <c r="J41" s="14"/>
      <c r="K41" s="3"/>
      <c r="L41" s="3"/>
      <c r="M41" s="3"/>
      <c r="N41" s="3"/>
      <c r="O41" s="3"/>
      <c r="P41" s="3"/>
      <c r="Q41" s="3"/>
      <c r="R41" s="3"/>
      <c r="S41" s="3"/>
      <c r="T41" s="3"/>
      <c r="U41" s="3"/>
      <c r="V41" s="3"/>
      <c r="W41" s="3"/>
      <c r="X41" s="3"/>
      <c r="Y41" s="3"/>
      <c r="Z41" s="3"/>
    </row>
    <row r="42" spans="1:26" x14ac:dyDescent="0.2">
      <c r="A42" s="40"/>
      <c r="H42" s="3"/>
      <c r="I42" s="3"/>
      <c r="J42" s="3"/>
      <c r="K42" s="3"/>
      <c r="L42" s="3"/>
      <c r="M42" s="3"/>
      <c r="N42" s="3"/>
      <c r="O42" s="3"/>
      <c r="P42" s="3"/>
      <c r="Q42" s="3"/>
      <c r="R42" s="3"/>
      <c r="S42" s="3"/>
      <c r="T42" s="3"/>
      <c r="U42" s="3"/>
      <c r="V42" s="3"/>
      <c r="W42" s="3"/>
      <c r="X42" s="3"/>
      <c r="Y42" s="3"/>
      <c r="Z42" s="3"/>
    </row>
    <row r="43" spans="1:26" ht="48.75" customHeight="1" x14ac:dyDescent="0.2">
      <c r="A43" s="39" t="s">
        <v>97</v>
      </c>
      <c r="B43" s="2"/>
      <c r="C43" s="2"/>
      <c r="D43" s="2"/>
      <c r="E43" s="2"/>
      <c r="F43" s="2"/>
      <c r="G43" s="2"/>
      <c r="H43" s="14"/>
      <c r="I43" s="14"/>
      <c r="J43" s="14"/>
      <c r="K43" s="3"/>
      <c r="L43" s="3"/>
      <c r="M43" s="3"/>
      <c r="N43" s="3"/>
      <c r="O43" s="3"/>
      <c r="P43" s="3"/>
      <c r="Q43" s="3"/>
      <c r="R43" s="3"/>
      <c r="S43" s="3"/>
      <c r="T43" s="3"/>
      <c r="U43" s="3"/>
      <c r="V43" s="3"/>
      <c r="W43" s="3"/>
      <c r="X43" s="3"/>
      <c r="Y43" s="3"/>
      <c r="Z43" s="3"/>
    </row>
    <row r="44" spans="1:26" x14ac:dyDescent="0.2">
      <c r="A44" s="71"/>
      <c r="B44" s="71"/>
      <c r="C44" s="71"/>
      <c r="D44" s="71"/>
      <c r="E44" s="71"/>
      <c r="F44" s="71"/>
      <c r="H44" s="3"/>
      <c r="I44" s="3"/>
      <c r="J44" s="3"/>
      <c r="K44" s="3"/>
      <c r="L44" s="3"/>
      <c r="M44" s="3"/>
      <c r="N44" s="3"/>
      <c r="O44" s="3"/>
      <c r="P44" s="3"/>
      <c r="Q44" s="3"/>
      <c r="R44" s="3"/>
      <c r="S44" s="3"/>
      <c r="T44" s="3"/>
      <c r="U44" s="3"/>
      <c r="V44" s="3"/>
      <c r="W44" s="3"/>
      <c r="X44" s="3"/>
      <c r="Y44" s="3"/>
      <c r="Z44" s="3"/>
    </row>
    <row r="45" spans="1:26" ht="79.5" customHeight="1" x14ac:dyDescent="0.2">
      <c r="A45" s="39" t="s">
        <v>98</v>
      </c>
      <c r="B45" s="14"/>
      <c r="C45" s="14"/>
      <c r="D45" s="14"/>
      <c r="E45" s="14"/>
      <c r="F45" s="14"/>
      <c r="G45" s="2"/>
      <c r="H45" s="14"/>
      <c r="I45" s="14"/>
      <c r="J45" s="14"/>
      <c r="K45" s="3"/>
      <c r="L45" s="3"/>
      <c r="M45" s="3"/>
      <c r="N45" s="3"/>
      <c r="O45" s="3"/>
      <c r="P45" s="3"/>
      <c r="Q45" s="3"/>
      <c r="R45" s="3"/>
      <c r="S45" s="3"/>
      <c r="T45" s="3"/>
      <c r="U45" s="3"/>
      <c r="V45" s="3"/>
      <c r="W45" s="3"/>
      <c r="X45" s="3"/>
      <c r="Y45" s="3"/>
      <c r="Z45" s="3"/>
    </row>
    <row r="46" spans="1:26" x14ac:dyDescent="0.2">
      <c r="A46" s="71"/>
      <c r="B46" s="2"/>
      <c r="C46" s="2"/>
      <c r="D46" s="2"/>
      <c r="E46" s="2"/>
      <c r="F46" s="2"/>
      <c r="H46" s="3"/>
      <c r="I46" s="3"/>
      <c r="J46" s="3"/>
      <c r="K46" s="3"/>
      <c r="L46" s="3"/>
      <c r="M46" s="3"/>
      <c r="N46" s="3"/>
      <c r="O46" s="3"/>
      <c r="P46" s="3"/>
      <c r="Q46" s="3"/>
      <c r="R46" s="3"/>
      <c r="S46" s="3"/>
      <c r="T46" s="3"/>
      <c r="U46" s="3"/>
      <c r="V46" s="3"/>
      <c r="W46" s="3"/>
      <c r="X46" s="3"/>
      <c r="Y46" s="3"/>
      <c r="Z46" s="3"/>
    </row>
    <row r="47" spans="1:26" x14ac:dyDescent="0.2">
      <c r="A47" s="39" t="s">
        <v>99</v>
      </c>
      <c r="B47" s="2"/>
      <c r="C47" s="2"/>
      <c r="D47" s="2"/>
      <c r="E47" s="2"/>
      <c r="F47" s="2"/>
      <c r="G47" s="2"/>
      <c r="H47" s="14"/>
      <c r="I47" s="14"/>
      <c r="J47" s="14"/>
      <c r="K47" s="3"/>
      <c r="L47" s="3"/>
      <c r="M47" s="3"/>
      <c r="N47" s="3"/>
      <c r="O47" s="3"/>
      <c r="P47" s="3"/>
      <c r="Q47" s="3"/>
      <c r="R47" s="3"/>
      <c r="S47" s="3"/>
      <c r="T47" s="3"/>
      <c r="U47" s="3"/>
      <c r="V47" s="3"/>
      <c r="W47" s="3"/>
      <c r="X47" s="3"/>
      <c r="Y47" s="3"/>
      <c r="Z47" s="3"/>
    </row>
    <row r="48" spans="1:26" x14ac:dyDescent="0.2">
      <c r="A48" s="14"/>
      <c r="B48" s="2"/>
      <c r="C48" s="2"/>
      <c r="D48" s="2"/>
      <c r="E48" s="2"/>
      <c r="F48" s="2"/>
      <c r="G48" s="2"/>
      <c r="H48" s="3"/>
      <c r="I48" s="3"/>
      <c r="J48" s="3"/>
      <c r="K48" s="3"/>
      <c r="L48" s="3"/>
      <c r="M48" s="3"/>
      <c r="N48" s="3"/>
      <c r="O48" s="3"/>
      <c r="P48" s="3"/>
      <c r="Q48" s="3"/>
      <c r="R48" s="3"/>
      <c r="S48" s="3"/>
      <c r="T48" s="3"/>
      <c r="U48" s="3"/>
      <c r="V48" s="3"/>
      <c r="W48" s="3"/>
      <c r="X48" s="3"/>
      <c r="Y48" s="3"/>
      <c r="Z48" s="3"/>
    </row>
    <row r="49" spans="1:26"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2">
      <c r="A50" s="14"/>
      <c r="B50" s="2"/>
      <c r="C50" s="2"/>
      <c r="D50" s="2"/>
      <c r="E50" s="2"/>
      <c r="F50" s="2"/>
      <c r="G50" s="2"/>
      <c r="H50" s="3"/>
      <c r="I50" s="3"/>
      <c r="J50" s="3"/>
      <c r="K50" s="3"/>
      <c r="L50" s="3"/>
      <c r="M50" s="3"/>
      <c r="N50" s="3"/>
      <c r="O50" s="3"/>
      <c r="P50" s="3"/>
      <c r="Q50" s="3"/>
      <c r="R50" s="3"/>
      <c r="S50" s="3"/>
      <c r="T50" s="3"/>
      <c r="U50" s="3"/>
      <c r="V50" s="3"/>
      <c r="W50" s="3"/>
      <c r="X50" s="3"/>
      <c r="Y50" s="3"/>
      <c r="Z50" s="3"/>
    </row>
    <row r="51" spans="1:26"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x14ac:dyDescent="0.2">
      <c r="A52" s="14"/>
      <c r="B52" s="2"/>
      <c r="C52" s="2"/>
      <c r="D52" s="2"/>
      <c r="E52" s="2"/>
      <c r="F52" s="2"/>
      <c r="G52" s="2"/>
      <c r="H52" s="3"/>
      <c r="I52" s="3"/>
      <c r="J52" s="3"/>
      <c r="K52" s="3"/>
      <c r="L52" s="3"/>
      <c r="M52" s="3"/>
      <c r="N52" s="3"/>
      <c r="O52" s="3"/>
      <c r="P52" s="3"/>
      <c r="Q52" s="3"/>
      <c r="R52" s="3"/>
      <c r="S52" s="3"/>
      <c r="T52" s="3"/>
      <c r="U52" s="3"/>
      <c r="V52" s="3"/>
      <c r="W52" s="3"/>
      <c r="X52" s="3"/>
      <c r="Y52" s="3"/>
      <c r="Z52" s="3"/>
    </row>
    <row r="53" spans="1:26"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sheetData>
  <mergeCells count="14">
    <mergeCell ref="A47:J47"/>
    <mergeCell ref="A48:G48"/>
    <mergeCell ref="A50:G50"/>
    <mergeCell ref="A52:G52"/>
    <mergeCell ref="A41:J41"/>
    <mergeCell ref="A43:J43"/>
    <mergeCell ref="A44:F44"/>
    <mergeCell ref="A45:J45"/>
    <mergeCell ref="A46:F46"/>
    <mergeCell ref="A1:I1"/>
    <mergeCell ref="A2:G2"/>
    <mergeCell ref="B5:J5"/>
    <mergeCell ref="B6:J6"/>
    <mergeCell ref="A39:J39"/>
  </mergeCells>
  <pageMargins left="0.7" right="0.7" top="0.75" bottom="0.75" header="0.3" footer="0.3"/>
  <pageSetup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
  <sheetViews>
    <sheetView zoomScaleNormal="100" workbookViewId="0">
      <selection sqref="A1:I1"/>
    </sheetView>
  </sheetViews>
  <sheetFormatPr defaultColWidth="21.5" defaultRowHeight="12.75" x14ac:dyDescent="0.2"/>
  <cols>
    <col min="1" max="1" width="54.1640625" style="5" customWidth="1"/>
    <col min="2" max="6" width="21.5" style="5"/>
    <col min="7" max="7" width="2.6640625" style="5" customWidth="1"/>
    <col min="8" max="10" width="21.5" style="5"/>
    <col min="11" max="11" width="9.83203125" style="5" customWidth="1"/>
    <col min="12" max="16384" width="21.5" style="5"/>
  </cols>
  <sheetData>
    <row r="1" spans="1:26" x14ac:dyDescent="0.2">
      <c r="A1" s="1" t="s">
        <v>67</v>
      </c>
      <c r="B1" s="2"/>
      <c r="C1" s="2"/>
      <c r="D1" s="2"/>
      <c r="E1" s="2"/>
      <c r="F1" s="2"/>
      <c r="G1" s="2"/>
      <c r="H1" s="2"/>
      <c r="I1" s="2"/>
      <c r="J1" s="3"/>
      <c r="K1" s="3"/>
      <c r="L1" s="3"/>
      <c r="M1" s="3"/>
      <c r="N1" s="3"/>
      <c r="O1" s="3"/>
      <c r="P1" s="3"/>
      <c r="Q1" s="3"/>
      <c r="R1" s="3"/>
      <c r="S1" s="3"/>
      <c r="T1" s="3"/>
      <c r="U1" s="3"/>
      <c r="V1" s="3"/>
      <c r="W1" s="3"/>
      <c r="X1" s="3"/>
      <c r="Y1" s="3"/>
      <c r="Z1" s="3"/>
    </row>
    <row r="2" spans="1:26" x14ac:dyDescent="0.2">
      <c r="A2" s="2" t="s">
        <v>1</v>
      </c>
      <c r="B2" s="2"/>
      <c r="C2" s="2"/>
      <c r="D2" s="2"/>
      <c r="E2" s="2"/>
      <c r="F2" s="2"/>
      <c r="G2" s="2"/>
      <c r="H2" s="3"/>
      <c r="I2" s="3"/>
      <c r="J2" s="3"/>
      <c r="K2" s="3"/>
      <c r="L2" s="3"/>
      <c r="M2" s="3"/>
      <c r="N2" s="3"/>
      <c r="O2" s="3"/>
      <c r="P2" s="3"/>
      <c r="Q2" s="3"/>
      <c r="R2" s="3"/>
      <c r="S2" s="3"/>
      <c r="T2" s="3"/>
      <c r="U2" s="3"/>
      <c r="V2" s="3"/>
      <c r="W2" s="3"/>
      <c r="X2" s="3"/>
      <c r="Y2" s="3"/>
      <c r="Z2" s="3"/>
    </row>
    <row r="3" spans="1:26" x14ac:dyDescent="0.2">
      <c r="A3" s="50" t="s">
        <v>49</v>
      </c>
      <c r="B3" s="3"/>
      <c r="C3" s="3"/>
      <c r="D3" s="3"/>
      <c r="E3" s="3"/>
      <c r="F3" s="3"/>
      <c r="G3" s="3"/>
      <c r="H3" s="3"/>
      <c r="I3" s="3"/>
      <c r="J3" s="3"/>
      <c r="K3" s="3"/>
      <c r="L3" s="3"/>
      <c r="M3" s="3"/>
      <c r="N3" s="3"/>
      <c r="O3" s="3"/>
      <c r="P3" s="3"/>
      <c r="Q3" s="3"/>
      <c r="R3" s="3"/>
      <c r="S3" s="3"/>
      <c r="T3" s="3"/>
      <c r="U3" s="3"/>
      <c r="V3" s="3"/>
      <c r="W3" s="3"/>
      <c r="X3" s="3"/>
      <c r="Y3" s="3"/>
      <c r="Z3" s="3"/>
    </row>
    <row r="4" spans="1:26" x14ac:dyDescent="0.2">
      <c r="A4" s="3"/>
      <c r="B4" s="3"/>
      <c r="C4" s="3"/>
      <c r="D4" s="3"/>
      <c r="E4" s="3"/>
      <c r="F4" s="3"/>
      <c r="G4" s="3"/>
      <c r="H4" s="3"/>
      <c r="I4" s="3"/>
      <c r="J4" s="3"/>
      <c r="K4" s="3"/>
      <c r="L4" s="3"/>
      <c r="M4" s="3"/>
      <c r="N4" s="3"/>
      <c r="O4" s="3"/>
      <c r="P4" s="3"/>
      <c r="Q4" s="3"/>
      <c r="R4" s="3"/>
      <c r="S4" s="3"/>
      <c r="T4" s="3"/>
      <c r="U4" s="3"/>
      <c r="V4" s="3"/>
      <c r="W4" s="3"/>
      <c r="X4" s="3"/>
      <c r="Y4" s="3"/>
      <c r="Z4" s="3"/>
    </row>
    <row r="5" spans="1:26" x14ac:dyDescent="0.2">
      <c r="A5" s="3"/>
      <c r="B5" s="11" t="s">
        <v>50</v>
      </c>
      <c r="C5" s="12"/>
      <c r="D5" s="12"/>
      <c r="E5" s="12"/>
      <c r="F5" s="12"/>
      <c r="G5" s="12"/>
      <c r="H5" s="12"/>
      <c r="I5" s="12"/>
      <c r="J5" s="12"/>
      <c r="K5" s="3"/>
      <c r="L5" s="3"/>
      <c r="M5" s="3"/>
      <c r="N5" s="3"/>
      <c r="O5" s="3"/>
      <c r="P5" s="3"/>
      <c r="Q5" s="3"/>
      <c r="R5" s="3"/>
      <c r="S5" s="3"/>
      <c r="T5" s="3"/>
      <c r="U5" s="3"/>
      <c r="V5" s="3"/>
      <c r="W5" s="3"/>
      <c r="X5" s="3"/>
      <c r="Y5" s="3"/>
      <c r="Z5" s="3"/>
    </row>
    <row r="6" spans="1:26" x14ac:dyDescent="0.2">
      <c r="A6" s="3"/>
      <c r="B6" s="65">
        <v>43008</v>
      </c>
      <c r="C6" s="12"/>
      <c r="D6" s="12"/>
      <c r="E6" s="12"/>
      <c r="F6" s="12"/>
      <c r="G6" s="12"/>
      <c r="H6" s="12"/>
      <c r="I6" s="12"/>
      <c r="J6" s="12"/>
      <c r="K6" s="3"/>
      <c r="L6" s="3"/>
      <c r="M6" s="3"/>
      <c r="N6" s="3"/>
      <c r="O6" s="3"/>
      <c r="P6" s="3"/>
      <c r="Q6" s="3"/>
      <c r="R6" s="3"/>
      <c r="S6" s="3"/>
      <c r="T6" s="3"/>
      <c r="U6" s="3"/>
      <c r="V6" s="3"/>
      <c r="W6" s="3"/>
      <c r="X6" s="3"/>
      <c r="Y6" s="3"/>
      <c r="Z6" s="3"/>
    </row>
    <row r="7" spans="1:26" ht="38.25" x14ac:dyDescent="0.2">
      <c r="A7" s="3"/>
      <c r="B7" s="72" t="s">
        <v>52</v>
      </c>
      <c r="C7" s="72" t="s">
        <v>92</v>
      </c>
      <c r="D7" s="72" t="s">
        <v>93</v>
      </c>
      <c r="E7" s="72" t="s">
        <v>100</v>
      </c>
      <c r="F7" s="72" t="s">
        <v>53</v>
      </c>
      <c r="G7" s="3"/>
      <c r="H7" s="72" t="s">
        <v>101</v>
      </c>
      <c r="I7" s="72" t="s">
        <v>102</v>
      </c>
      <c r="J7" s="72" t="s">
        <v>54</v>
      </c>
      <c r="K7" s="3"/>
      <c r="L7" s="3"/>
      <c r="M7" s="3"/>
      <c r="N7" s="3"/>
      <c r="O7" s="3"/>
      <c r="P7" s="3"/>
      <c r="Q7" s="3"/>
      <c r="R7" s="3"/>
      <c r="S7" s="3"/>
      <c r="T7" s="3"/>
      <c r="U7" s="3"/>
      <c r="V7" s="3"/>
      <c r="W7" s="3"/>
      <c r="X7" s="3"/>
      <c r="Y7" s="3"/>
      <c r="Z7" s="3"/>
    </row>
    <row r="8" spans="1:26" x14ac:dyDescent="0.2">
      <c r="A8" s="67" t="s">
        <v>55</v>
      </c>
      <c r="B8" s="52"/>
      <c r="C8" s="52"/>
      <c r="D8" s="52"/>
      <c r="E8" s="52"/>
      <c r="F8" s="52"/>
      <c r="G8" s="52"/>
      <c r="H8" s="52"/>
      <c r="I8" s="52"/>
      <c r="J8" s="52"/>
      <c r="K8" s="52"/>
      <c r="L8" s="52"/>
      <c r="M8" s="52"/>
      <c r="N8" s="52"/>
      <c r="O8" s="52"/>
      <c r="P8" s="52"/>
      <c r="Q8" s="52"/>
      <c r="R8" s="52"/>
      <c r="S8" s="52"/>
      <c r="T8" s="52"/>
      <c r="U8" s="52"/>
      <c r="V8" s="52"/>
      <c r="W8" s="52"/>
      <c r="X8" s="52"/>
      <c r="Y8" s="52"/>
      <c r="Z8" s="52"/>
    </row>
    <row r="9" spans="1:26" x14ac:dyDescent="0.2">
      <c r="A9" s="5" t="s">
        <v>33</v>
      </c>
      <c r="B9" s="53">
        <v>764.9</v>
      </c>
      <c r="C9" s="53">
        <v>-79.099999999999994</v>
      </c>
      <c r="D9" s="22">
        <v>0</v>
      </c>
      <c r="E9" s="22">
        <v>0</v>
      </c>
      <c r="F9" s="53">
        <v>685.8</v>
      </c>
      <c r="G9" s="3"/>
      <c r="H9" s="53">
        <v>-17.5</v>
      </c>
      <c r="I9" s="53">
        <v>0</v>
      </c>
      <c r="J9" s="22">
        <f>F9+H9+I9</f>
        <v>668.3</v>
      </c>
      <c r="K9" s="3"/>
      <c r="L9" s="3"/>
      <c r="M9" s="3"/>
      <c r="N9" s="3"/>
      <c r="O9" s="3"/>
      <c r="P9" s="3"/>
      <c r="Q9" s="3"/>
      <c r="R9" s="3"/>
      <c r="S9" s="3"/>
      <c r="T9" s="3"/>
      <c r="U9" s="3"/>
      <c r="V9" s="3"/>
      <c r="W9" s="3"/>
      <c r="X9" s="3"/>
      <c r="Y9" s="3"/>
      <c r="Z9" s="3"/>
    </row>
    <row r="10" spans="1:26" x14ac:dyDescent="0.2">
      <c r="A10" s="61" t="s">
        <v>34</v>
      </c>
      <c r="B10" s="54">
        <v>205.2</v>
      </c>
      <c r="C10" s="54">
        <v>-29.4</v>
      </c>
      <c r="D10" s="54">
        <v>0</v>
      </c>
      <c r="E10" s="54">
        <v>0</v>
      </c>
      <c r="F10" s="54">
        <v>175.8</v>
      </c>
      <c r="G10" s="52"/>
      <c r="H10" s="54">
        <v>1.1000000000000001</v>
      </c>
      <c r="I10" s="54">
        <v>0</v>
      </c>
      <c r="J10" s="54">
        <f t="shared" ref="J10:J11" si="0">F10+H10+I10</f>
        <v>176.9</v>
      </c>
      <c r="K10" s="52"/>
      <c r="L10" s="52"/>
      <c r="M10" s="52"/>
      <c r="N10" s="52"/>
      <c r="O10" s="52"/>
      <c r="P10" s="52"/>
      <c r="Q10" s="52"/>
      <c r="R10" s="52"/>
      <c r="S10" s="52"/>
      <c r="T10" s="52"/>
      <c r="U10" s="52"/>
      <c r="V10" s="52"/>
      <c r="W10" s="52"/>
      <c r="X10" s="52"/>
      <c r="Y10" s="52"/>
      <c r="Z10" s="52"/>
    </row>
    <row r="11" spans="1:26" x14ac:dyDescent="0.2">
      <c r="A11" s="5" t="s">
        <v>35</v>
      </c>
      <c r="B11" s="22">
        <v>68.8</v>
      </c>
      <c r="C11" s="22">
        <v>0</v>
      </c>
      <c r="D11" s="22">
        <v>0</v>
      </c>
      <c r="E11" s="22">
        <v>0</v>
      </c>
      <c r="F11" s="22">
        <v>68.8</v>
      </c>
      <c r="G11" s="3"/>
      <c r="H11" s="22">
        <v>0</v>
      </c>
      <c r="I11" s="22">
        <v>0</v>
      </c>
      <c r="J11" s="22">
        <f t="shared" si="0"/>
        <v>68.8</v>
      </c>
      <c r="K11" s="3"/>
      <c r="L11" s="3"/>
      <c r="M11" s="3"/>
      <c r="N11" s="3"/>
      <c r="O11" s="3"/>
      <c r="P11" s="3"/>
      <c r="Q11" s="3"/>
      <c r="R11" s="3"/>
      <c r="S11" s="3"/>
      <c r="T11" s="3"/>
      <c r="U11" s="3"/>
      <c r="V11" s="3"/>
      <c r="W11" s="3"/>
      <c r="X11" s="3"/>
      <c r="Y11" s="3"/>
      <c r="Z11" s="3"/>
    </row>
    <row r="12" spans="1:26" x14ac:dyDescent="0.2">
      <c r="A12" s="61" t="s">
        <v>56</v>
      </c>
      <c r="B12" s="55">
        <f>SUM(B9:B11)</f>
        <v>1038.8999999999999</v>
      </c>
      <c r="C12" s="55">
        <f>SUM(C9:C11)</f>
        <v>-108.5</v>
      </c>
      <c r="D12" s="55">
        <f>SUM(D9:D11)</f>
        <v>0</v>
      </c>
      <c r="E12" s="55">
        <f>SUM(E9:E11)</f>
        <v>0</v>
      </c>
      <c r="F12" s="55">
        <f>SUM(F9:F11)</f>
        <v>930.39999999999986</v>
      </c>
      <c r="G12" s="52"/>
      <c r="H12" s="55">
        <f>SUM(H9:H11)</f>
        <v>-16.399999999999999</v>
      </c>
      <c r="I12" s="55">
        <f>SUM(I9:I11)</f>
        <v>0</v>
      </c>
      <c r="J12" s="55">
        <f>SUM(J9:J11)</f>
        <v>913.99999999999989</v>
      </c>
      <c r="K12" s="52"/>
      <c r="L12" s="52"/>
      <c r="M12" s="52"/>
      <c r="N12" s="52"/>
      <c r="O12" s="52"/>
      <c r="P12" s="52"/>
      <c r="Q12" s="52"/>
      <c r="R12" s="52"/>
      <c r="S12" s="52"/>
      <c r="T12" s="52"/>
      <c r="U12" s="52"/>
      <c r="V12" s="52"/>
      <c r="W12" s="52"/>
      <c r="X12" s="52"/>
      <c r="Y12" s="52"/>
      <c r="Z12" s="52"/>
    </row>
    <row r="13" spans="1:26" x14ac:dyDescent="0.2">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2">
      <c r="A14" s="61" t="s">
        <v>57</v>
      </c>
      <c r="B14" s="52"/>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x14ac:dyDescent="0.2">
      <c r="A15" s="5" t="s">
        <v>58</v>
      </c>
      <c r="B15" s="53">
        <v>493.9</v>
      </c>
      <c r="C15" s="53">
        <v>-29.4</v>
      </c>
      <c r="D15" s="53">
        <v>-84.6</v>
      </c>
      <c r="E15" s="53">
        <v>-0.4</v>
      </c>
      <c r="F15" s="53">
        <v>379.5</v>
      </c>
      <c r="G15" s="3"/>
      <c r="H15" s="22">
        <f>H10</f>
        <v>1.1000000000000001</v>
      </c>
      <c r="I15" s="22">
        <v>0</v>
      </c>
      <c r="J15" s="22">
        <f t="shared" ref="J15:J16" si="1">F15+H15+I15</f>
        <v>380.6</v>
      </c>
      <c r="K15" s="3"/>
      <c r="L15" s="3"/>
      <c r="M15" s="3"/>
      <c r="N15" s="3"/>
      <c r="O15" s="3"/>
      <c r="P15" s="3"/>
      <c r="Q15" s="3"/>
      <c r="R15" s="3"/>
      <c r="S15" s="3"/>
      <c r="T15" s="3"/>
      <c r="U15" s="3"/>
      <c r="V15" s="3"/>
      <c r="W15" s="3"/>
      <c r="X15" s="3"/>
      <c r="Y15" s="3"/>
      <c r="Z15" s="3"/>
    </row>
    <row r="16" spans="1:26" x14ac:dyDescent="0.2">
      <c r="A16" s="61" t="s">
        <v>59</v>
      </c>
      <c r="B16" s="56">
        <v>372.6</v>
      </c>
      <c r="C16" s="56">
        <v>-81.099999999999994</v>
      </c>
      <c r="D16" s="56">
        <v>-9.9</v>
      </c>
      <c r="E16" s="56">
        <v>-21.5</v>
      </c>
      <c r="F16" s="56">
        <v>260.10000000000002</v>
      </c>
      <c r="G16" s="52"/>
      <c r="H16" s="56">
        <f>H9</f>
        <v>-17.5</v>
      </c>
      <c r="I16" s="56">
        <v>0</v>
      </c>
      <c r="J16" s="54">
        <f t="shared" si="1"/>
        <v>242.60000000000002</v>
      </c>
      <c r="K16" s="52"/>
      <c r="L16" s="52"/>
      <c r="M16" s="52"/>
      <c r="N16" s="52"/>
      <c r="O16" s="52"/>
      <c r="P16" s="52"/>
      <c r="Q16" s="52"/>
      <c r="R16" s="52"/>
      <c r="S16" s="52"/>
      <c r="T16" s="52"/>
      <c r="U16" s="52"/>
      <c r="V16" s="52"/>
      <c r="W16" s="52"/>
      <c r="X16" s="52"/>
      <c r="Y16" s="52"/>
      <c r="Z16" s="52"/>
    </row>
    <row r="17" spans="1:26" x14ac:dyDescent="0.2">
      <c r="A17" s="3"/>
      <c r="B17" s="26">
        <f>SUM(B15:B16)</f>
        <v>866.5</v>
      </c>
      <c r="C17" s="26">
        <f>SUM(C15:C16)</f>
        <v>-110.5</v>
      </c>
      <c r="D17" s="26">
        <f>SUM(D15:D16)</f>
        <v>-94.5</v>
      </c>
      <c r="E17" s="26">
        <f>SUM(E15:E16)</f>
        <v>-21.9</v>
      </c>
      <c r="F17" s="26">
        <f>SUM(F15:F16)</f>
        <v>639.6</v>
      </c>
      <c r="G17" s="3"/>
      <c r="H17" s="26">
        <f>SUM(H15:H16)</f>
        <v>-16.399999999999999</v>
      </c>
      <c r="I17" s="29">
        <f>SUM(I15:I16)</f>
        <v>0</v>
      </c>
      <c r="J17" s="29">
        <f>SUM(J15:J16)</f>
        <v>623.20000000000005</v>
      </c>
      <c r="K17" s="3"/>
      <c r="L17" s="3"/>
      <c r="M17" s="3"/>
      <c r="N17" s="3"/>
      <c r="O17" s="3"/>
      <c r="P17" s="3"/>
      <c r="Q17" s="3"/>
      <c r="R17" s="3"/>
      <c r="S17" s="3"/>
      <c r="T17" s="3"/>
      <c r="U17" s="3"/>
      <c r="V17" s="3"/>
      <c r="W17" s="3"/>
      <c r="X17" s="3"/>
      <c r="Y17" s="3"/>
      <c r="Z17" s="3"/>
    </row>
    <row r="18" spans="1:26" x14ac:dyDescent="0.2">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x14ac:dyDescent="0.2">
      <c r="A19" s="68" t="s">
        <v>60</v>
      </c>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
      <c r="A20" s="61" t="s">
        <v>33</v>
      </c>
      <c r="B20" s="73">
        <v>138.30000000000001</v>
      </c>
      <c r="C20" s="54">
        <v>2</v>
      </c>
      <c r="D20" s="73">
        <v>75.8</v>
      </c>
      <c r="E20" s="54">
        <v>0.8</v>
      </c>
      <c r="F20" s="73">
        <v>216.9</v>
      </c>
      <c r="G20" s="52"/>
      <c r="H20" s="73">
        <v>0</v>
      </c>
      <c r="I20" s="54">
        <v>0</v>
      </c>
      <c r="J20" s="73">
        <f>F20-H20+I20</f>
        <v>216.9</v>
      </c>
      <c r="K20" s="52"/>
      <c r="L20" s="52"/>
      <c r="M20" s="52"/>
      <c r="N20" s="52"/>
      <c r="O20" s="52"/>
      <c r="P20" s="52"/>
      <c r="Q20" s="52"/>
      <c r="R20" s="52"/>
      <c r="S20" s="52"/>
      <c r="T20" s="52"/>
      <c r="U20" s="52"/>
      <c r="V20" s="52"/>
      <c r="W20" s="52"/>
      <c r="X20" s="52"/>
      <c r="Y20" s="52"/>
      <c r="Z20" s="52"/>
    </row>
    <row r="21" spans="1:26" x14ac:dyDescent="0.2">
      <c r="A21" s="5" t="s">
        <v>34</v>
      </c>
      <c r="B21" s="22">
        <v>76.2</v>
      </c>
      <c r="C21" s="22">
        <v>0</v>
      </c>
      <c r="D21" s="22">
        <v>6.6</v>
      </c>
      <c r="E21" s="22">
        <v>0.3</v>
      </c>
      <c r="F21" s="22">
        <v>83.1</v>
      </c>
      <c r="G21" s="3"/>
      <c r="H21" s="22">
        <v>0</v>
      </c>
      <c r="I21" s="22">
        <v>0</v>
      </c>
      <c r="J21" s="22">
        <f>F21-H21+I21</f>
        <v>83.1</v>
      </c>
      <c r="K21" s="3"/>
      <c r="L21" s="3"/>
      <c r="M21" s="3"/>
      <c r="N21" s="3"/>
      <c r="O21" s="3"/>
      <c r="P21" s="3"/>
      <c r="Q21" s="3"/>
      <c r="R21" s="3"/>
      <c r="S21" s="3"/>
      <c r="T21" s="3"/>
      <c r="U21" s="3"/>
      <c r="V21" s="3"/>
      <c r="W21" s="3"/>
      <c r="X21" s="3"/>
      <c r="Y21" s="3"/>
      <c r="Z21" s="3"/>
    </row>
    <row r="22" spans="1:26" x14ac:dyDescent="0.2">
      <c r="A22" s="61" t="s">
        <v>35</v>
      </c>
      <c r="B22" s="54">
        <v>20</v>
      </c>
      <c r="C22" s="54">
        <v>0</v>
      </c>
      <c r="D22" s="54">
        <v>2.1</v>
      </c>
      <c r="E22" s="54">
        <v>0.1</v>
      </c>
      <c r="F22" s="54">
        <v>22.2</v>
      </c>
      <c r="G22" s="52"/>
      <c r="H22" s="54">
        <v>0</v>
      </c>
      <c r="I22" s="54">
        <v>0</v>
      </c>
      <c r="J22" s="54">
        <f>F22-H22+I22</f>
        <v>22.2</v>
      </c>
      <c r="K22" s="52"/>
      <c r="L22" s="52"/>
      <c r="M22" s="52"/>
      <c r="N22" s="52"/>
      <c r="O22" s="52"/>
      <c r="P22" s="52"/>
      <c r="Q22" s="52"/>
      <c r="R22" s="52"/>
      <c r="S22" s="52"/>
      <c r="T22" s="52"/>
      <c r="U22" s="52"/>
      <c r="V22" s="52"/>
      <c r="W22" s="52"/>
      <c r="X22" s="52"/>
      <c r="Y22" s="52"/>
      <c r="Z22" s="52"/>
    </row>
    <row r="23" spans="1:26" x14ac:dyDescent="0.2">
      <c r="A23" s="5" t="s">
        <v>38</v>
      </c>
      <c r="B23" s="22">
        <v>-62.1</v>
      </c>
      <c r="C23" s="22">
        <v>0</v>
      </c>
      <c r="D23" s="22">
        <v>9.9</v>
      </c>
      <c r="E23" s="22">
        <v>20.8</v>
      </c>
      <c r="F23" s="22">
        <v>-31.4</v>
      </c>
      <c r="G23" s="3"/>
      <c r="H23" s="22">
        <v>0</v>
      </c>
      <c r="I23" s="22">
        <v>0</v>
      </c>
      <c r="J23" s="22">
        <f>F23-H23+I23</f>
        <v>-31.4</v>
      </c>
      <c r="K23" s="3"/>
      <c r="L23" s="3"/>
      <c r="M23" s="3"/>
      <c r="N23" s="3"/>
      <c r="O23" s="3"/>
      <c r="P23" s="3"/>
      <c r="Q23" s="3"/>
      <c r="R23" s="3"/>
      <c r="S23" s="3"/>
      <c r="T23" s="3"/>
      <c r="U23" s="3"/>
      <c r="V23" s="3"/>
      <c r="W23" s="3"/>
      <c r="X23" s="3"/>
      <c r="Y23" s="3"/>
      <c r="Z23" s="3"/>
    </row>
    <row r="24" spans="1:26" x14ac:dyDescent="0.2">
      <c r="A24" s="61" t="s">
        <v>39</v>
      </c>
      <c r="B24" s="58">
        <f>SUM(B20:B23)</f>
        <v>172.4</v>
      </c>
      <c r="C24" s="58">
        <f>SUM(C20:C23)</f>
        <v>2</v>
      </c>
      <c r="D24" s="58">
        <f>SUM(D20:D23)</f>
        <v>94.399999999999991</v>
      </c>
      <c r="E24" s="58">
        <f>SUM(E20:E23)</f>
        <v>22</v>
      </c>
      <c r="F24" s="58">
        <f>SUM(F20:F23)</f>
        <v>290.8</v>
      </c>
      <c r="G24" s="52"/>
      <c r="H24" s="58">
        <f>SUM(H20:H23)</f>
        <v>0</v>
      </c>
      <c r="I24" s="58">
        <f>SUM(I20:I23)</f>
        <v>0</v>
      </c>
      <c r="J24" s="58">
        <f>SUM(J20:J23)</f>
        <v>290.8</v>
      </c>
      <c r="K24" s="52"/>
      <c r="L24" s="52"/>
      <c r="M24" s="52"/>
      <c r="N24" s="52"/>
      <c r="O24" s="52"/>
      <c r="P24" s="52"/>
      <c r="Q24" s="52"/>
      <c r="R24" s="52"/>
      <c r="S24" s="52"/>
      <c r="T24" s="52"/>
      <c r="U24" s="52"/>
      <c r="V24" s="52"/>
      <c r="W24" s="52"/>
      <c r="X24" s="52"/>
      <c r="Y24" s="52"/>
      <c r="Z24" s="52"/>
    </row>
    <row r="25" spans="1:26"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x14ac:dyDescent="0.2">
      <c r="A26" s="61" t="s">
        <v>61</v>
      </c>
      <c r="B26" s="54">
        <v>2.2999999999999998</v>
      </c>
      <c r="C26" s="54">
        <v>0</v>
      </c>
      <c r="D26" s="54">
        <v>0</v>
      </c>
      <c r="E26" s="54">
        <v>0</v>
      </c>
      <c r="F26" s="54">
        <v>2.2999999999999998</v>
      </c>
      <c r="G26" s="52"/>
      <c r="H26" s="54">
        <v>0</v>
      </c>
      <c r="I26" s="54">
        <v>0</v>
      </c>
      <c r="J26" s="54">
        <f>F26-H26+I26</f>
        <v>2.2999999999999998</v>
      </c>
      <c r="K26" s="52"/>
      <c r="L26" s="52"/>
      <c r="M26" s="52"/>
      <c r="N26" s="52"/>
      <c r="O26" s="52"/>
      <c r="P26" s="52"/>
      <c r="Q26" s="52"/>
      <c r="R26" s="52"/>
      <c r="S26" s="52"/>
      <c r="T26" s="52"/>
      <c r="U26" s="52"/>
      <c r="V26" s="52"/>
      <c r="W26" s="52"/>
      <c r="X26" s="52"/>
      <c r="Y26" s="52"/>
      <c r="Z26" s="52"/>
    </row>
    <row r="27" spans="1:26" x14ac:dyDescent="0.2">
      <c r="A27" s="5" t="s">
        <v>62</v>
      </c>
      <c r="B27" s="22">
        <v>-40.799999999999997</v>
      </c>
      <c r="C27" s="22">
        <v>0</v>
      </c>
      <c r="D27" s="22">
        <v>0</v>
      </c>
      <c r="E27" s="22">
        <v>0</v>
      </c>
      <c r="F27" s="22">
        <v>-40.799999999999997</v>
      </c>
      <c r="G27" s="3"/>
      <c r="H27" s="22">
        <v>0</v>
      </c>
      <c r="I27" s="22">
        <v>0</v>
      </c>
      <c r="J27" s="22">
        <f>F27-H27+I27</f>
        <v>-40.799999999999997</v>
      </c>
      <c r="K27" s="3"/>
      <c r="L27" s="3"/>
      <c r="M27" s="3"/>
      <c r="N27" s="3"/>
      <c r="O27" s="3"/>
      <c r="P27" s="3"/>
      <c r="Q27" s="3"/>
      <c r="R27" s="3"/>
      <c r="S27" s="3"/>
      <c r="T27" s="3"/>
      <c r="U27" s="3"/>
      <c r="V27" s="3"/>
      <c r="W27" s="3"/>
      <c r="X27" s="3"/>
      <c r="Y27" s="3"/>
      <c r="Z27" s="3"/>
    </row>
    <row r="28" spans="1:26" x14ac:dyDescent="0.2">
      <c r="A28" s="52"/>
      <c r="B28" s="58">
        <f>SUM(B26:B27)</f>
        <v>-38.5</v>
      </c>
      <c r="C28" s="58">
        <f>SUM(C26:C27)</f>
        <v>0</v>
      </c>
      <c r="D28" s="58">
        <f>SUM(D26:D27)</f>
        <v>0</v>
      </c>
      <c r="E28" s="58">
        <f>SUM(E26:E27)</f>
        <v>0</v>
      </c>
      <c r="F28" s="58">
        <f>SUM(F26:F27)</f>
        <v>-38.5</v>
      </c>
      <c r="G28" s="52"/>
      <c r="H28" s="58">
        <f>SUM(H26:H27)</f>
        <v>0</v>
      </c>
      <c r="I28" s="58">
        <f>SUM(I26:I27)</f>
        <v>0</v>
      </c>
      <c r="J28" s="58">
        <f>SUM(J26:J27)</f>
        <v>-38.5</v>
      </c>
      <c r="K28" s="52"/>
      <c r="L28" s="52"/>
      <c r="M28" s="52"/>
      <c r="N28" s="52"/>
      <c r="O28" s="52"/>
      <c r="P28" s="52"/>
      <c r="Q28" s="52"/>
      <c r="R28" s="52"/>
      <c r="S28" s="52"/>
      <c r="T28" s="52"/>
      <c r="U28" s="52"/>
      <c r="V28" s="52"/>
      <c r="W28" s="52"/>
      <c r="X28" s="52"/>
      <c r="Y28" s="52"/>
      <c r="Z28" s="52"/>
    </row>
    <row r="29" spans="1:26" x14ac:dyDescent="0.2">
      <c r="A29" s="3"/>
      <c r="B29" s="3"/>
      <c r="C29" s="3"/>
      <c r="D29" s="74"/>
      <c r="E29" s="3"/>
      <c r="F29" s="3"/>
      <c r="G29" s="3"/>
      <c r="H29" s="3"/>
      <c r="I29" s="3"/>
      <c r="J29" s="3"/>
      <c r="K29" s="3"/>
      <c r="L29" s="3"/>
      <c r="M29" s="3"/>
      <c r="N29" s="3"/>
      <c r="O29" s="3"/>
      <c r="P29" s="3"/>
      <c r="Q29" s="3"/>
      <c r="R29" s="3"/>
      <c r="S29" s="3"/>
      <c r="T29" s="3"/>
      <c r="U29" s="3"/>
      <c r="V29" s="3"/>
      <c r="W29" s="3"/>
      <c r="X29" s="3"/>
      <c r="Y29" s="3"/>
      <c r="Z29" s="3"/>
    </row>
    <row r="30" spans="1:26" x14ac:dyDescent="0.2">
      <c r="A30" s="61" t="s">
        <v>63</v>
      </c>
      <c r="B30" s="54">
        <f>B24+B28</f>
        <v>133.9</v>
      </c>
      <c r="C30" s="54">
        <f>C24+C28</f>
        <v>2</v>
      </c>
      <c r="D30" s="54">
        <f>D24+D28</f>
        <v>94.399999999999991</v>
      </c>
      <c r="E30" s="54">
        <f>E24+E28</f>
        <v>22</v>
      </c>
      <c r="F30" s="54">
        <v>252.4</v>
      </c>
      <c r="G30" s="52"/>
      <c r="H30" s="54">
        <f>H28+H24</f>
        <v>0</v>
      </c>
      <c r="I30" s="54">
        <f>I28+I24</f>
        <v>0</v>
      </c>
      <c r="J30" s="54">
        <f>J28+J24</f>
        <v>252.3</v>
      </c>
      <c r="K30" s="52"/>
      <c r="L30" s="52"/>
      <c r="M30" s="52"/>
      <c r="N30" s="52"/>
      <c r="O30" s="52"/>
      <c r="P30" s="52"/>
      <c r="Q30" s="52"/>
      <c r="R30" s="52"/>
      <c r="S30" s="52"/>
      <c r="T30" s="52"/>
      <c r="U30" s="52"/>
      <c r="V30" s="52"/>
      <c r="W30" s="52"/>
      <c r="X30" s="52"/>
      <c r="Y30" s="52"/>
      <c r="Z30" s="52"/>
    </row>
    <row r="31" spans="1:26" x14ac:dyDescent="0.2">
      <c r="A31" s="5" t="s">
        <v>28</v>
      </c>
      <c r="B31" s="26">
        <v>-15.7</v>
      </c>
      <c r="C31" s="26">
        <v>0</v>
      </c>
      <c r="D31" s="26">
        <v>-32.700000000000003</v>
      </c>
      <c r="E31" s="26">
        <v>-16.3</v>
      </c>
      <c r="F31" s="26">
        <v>-64.599999999999994</v>
      </c>
      <c r="G31" s="3"/>
      <c r="H31" s="26">
        <v>0</v>
      </c>
      <c r="I31" s="26">
        <v>0</v>
      </c>
      <c r="J31" s="22">
        <f>F31-H31+I31</f>
        <v>-64.599999999999994</v>
      </c>
      <c r="K31" s="3"/>
      <c r="L31" s="3"/>
      <c r="M31" s="3"/>
      <c r="N31" s="3"/>
      <c r="O31" s="3"/>
      <c r="P31" s="3"/>
      <c r="Q31" s="3"/>
      <c r="R31" s="3"/>
      <c r="S31" s="3"/>
      <c r="T31" s="3"/>
      <c r="U31" s="3"/>
      <c r="V31" s="3"/>
      <c r="W31" s="3"/>
      <c r="X31" s="3"/>
      <c r="Y31" s="3"/>
      <c r="Z31" s="3"/>
    </row>
    <row r="32" spans="1:26" x14ac:dyDescent="0.2">
      <c r="A32" s="61" t="s">
        <v>64</v>
      </c>
      <c r="B32" s="57">
        <f>SUM(B30:B31)</f>
        <v>118.2</v>
      </c>
      <c r="C32" s="57">
        <f>SUM(C30:C31)</f>
        <v>2</v>
      </c>
      <c r="D32" s="57">
        <f>SUM(D30:D31)</f>
        <v>61.699999999999989</v>
      </c>
      <c r="E32" s="57">
        <f>SUM(E30:E31)</f>
        <v>5.6999999999999993</v>
      </c>
      <c r="F32" s="57">
        <v>187.7</v>
      </c>
      <c r="G32" s="52"/>
      <c r="H32" s="57">
        <f>SUM(H30:H31)</f>
        <v>0</v>
      </c>
      <c r="I32" s="57">
        <f>SUM(I30:I31)</f>
        <v>0</v>
      </c>
      <c r="J32" s="57">
        <f>SUM(J30:J31)</f>
        <v>187.70000000000002</v>
      </c>
      <c r="K32" s="52"/>
      <c r="L32" s="52"/>
      <c r="M32" s="52"/>
      <c r="N32" s="52"/>
      <c r="O32" s="52"/>
      <c r="P32" s="52"/>
      <c r="Q32" s="52"/>
      <c r="R32" s="52"/>
      <c r="S32" s="52"/>
      <c r="T32" s="52"/>
      <c r="U32" s="52"/>
      <c r="V32" s="52"/>
      <c r="W32" s="52"/>
      <c r="X32" s="52"/>
      <c r="Y32" s="52"/>
      <c r="Z32" s="52"/>
    </row>
    <row r="33" spans="1:26" ht="25.5" x14ac:dyDescent="0.2">
      <c r="A33" s="5" t="s">
        <v>65</v>
      </c>
      <c r="B33" s="22">
        <v>-7.6</v>
      </c>
      <c r="C33" s="22">
        <v>0</v>
      </c>
      <c r="D33" s="22">
        <v>-1.8</v>
      </c>
      <c r="E33" s="22">
        <v>0</v>
      </c>
      <c r="F33" s="22">
        <v>-9.4</v>
      </c>
      <c r="G33" s="3"/>
      <c r="H33" s="22">
        <v>0</v>
      </c>
      <c r="I33" s="22">
        <v>0</v>
      </c>
      <c r="J33" s="22">
        <f>F33-H33+I33</f>
        <v>-9.4</v>
      </c>
      <c r="K33" s="3"/>
      <c r="L33" s="3"/>
      <c r="M33" s="3"/>
      <c r="N33" s="3"/>
      <c r="O33" s="3"/>
      <c r="P33" s="3"/>
      <c r="Q33" s="3"/>
      <c r="R33" s="3"/>
      <c r="S33" s="3"/>
      <c r="T33" s="3"/>
      <c r="U33" s="3"/>
      <c r="V33" s="3"/>
      <c r="W33" s="3"/>
      <c r="X33" s="3"/>
      <c r="Y33" s="3"/>
      <c r="Z33" s="3"/>
    </row>
    <row r="34" spans="1:26" ht="25.5" x14ac:dyDescent="0.2">
      <c r="A34" s="61" t="s">
        <v>31</v>
      </c>
      <c r="B34" s="55">
        <f>SUM(B32:B33)</f>
        <v>110.60000000000001</v>
      </c>
      <c r="C34" s="55">
        <f>SUM(C32:C33)</f>
        <v>2</v>
      </c>
      <c r="D34" s="55">
        <f>SUM(D32:D33)</f>
        <v>59.899999999999991</v>
      </c>
      <c r="E34" s="55">
        <f>SUM(E32:E33)</f>
        <v>5.6999999999999993</v>
      </c>
      <c r="F34" s="55">
        <f>SUM(F32:F33)</f>
        <v>178.29999999999998</v>
      </c>
      <c r="G34" s="52"/>
      <c r="H34" s="55">
        <f>SUM(H32:H33)</f>
        <v>0</v>
      </c>
      <c r="I34" s="55">
        <f>SUM(I32:I33)</f>
        <v>0</v>
      </c>
      <c r="J34" s="55">
        <f>SUM(J32:J33)</f>
        <v>178.3</v>
      </c>
      <c r="K34" s="52"/>
      <c r="L34" s="52"/>
      <c r="M34" s="52"/>
      <c r="N34" s="52"/>
      <c r="O34" s="52"/>
      <c r="P34" s="52"/>
      <c r="Q34" s="52"/>
      <c r="R34" s="52"/>
      <c r="S34" s="52"/>
      <c r="T34" s="52"/>
      <c r="U34" s="52"/>
      <c r="V34" s="52"/>
      <c r="W34" s="52"/>
      <c r="X34" s="52"/>
      <c r="Y34" s="52"/>
      <c r="Z34" s="52"/>
    </row>
    <row r="35" spans="1:26"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x14ac:dyDescent="0.2">
      <c r="A36" s="61" t="s">
        <v>103</v>
      </c>
      <c r="B36" s="54">
        <v>155.4</v>
      </c>
      <c r="C36" s="52"/>
      <c r="D36" s="52"/>
      <c r="E36" s="52"/>
      <c r="F36" s="54">
        <v>155.4</v>
      </c>
      <c r="G36" s="52"/>
      <c r="H36" s="54"/>
      <c r="I36" s="52"/>
      <c r="J36" s="54">
        <f>F36</f>
        <v>155.4</v>
      </c>
      <c r="K36" s="52"/>
      <c r="L36" s="52"/>
      <c r="M36" s="52"/>
      <c r="N36" s="52"/>
      <c r="O36" s="52"/>
      <c r="P36" s="52"/>
      <c r="Q36" s="52"/>
      <c r="R36" s="52"/>
      <c r="S36" s="52"/>
      <c r="T36" s="52"/>
      <c r="U36" s="52"/>
      <c r="V36" s="52"/>
      <c r="W36" s="52"/>
      <c r="X36" s="52"/>
      <c r="Y36" s="52"/>
      <c r="Z36" s="52"/>
    </row>
    <row r="37" spans="1:26" ht="14.25" x14ac:dyDescent="0.2">
      <c r="A37" s="5" t="s">
        <v>104</v>
      </c>
      <c r="B37" s="70">
        <f>B34/$B$36</f>
        <v>0.71171171171171177</v>
      </c>
      <c r="C37" s="70">
        <f>C34/$B$36</f>
        <v>1.2870012870012869E-2</v>
      </c>
      <c r="D37" s="70">
        <f>D34/$B$36</f>
        <v>0.38545688545688539</v>
      </c>
      <c r="E37" s="70">
        <f>E34/$B$36</f>
        <v>3.6679536679536676E-2</v>
      </c>
      <c r="F37" s="70">
        <f>F34/$B$36</f>
        <v>1.1473616473616473</v>
      </c>
      <c r="G37" s="3"/>
      <c r="H37" s="70">
        <f>H34/$B$36</f>
        <v>0</v>
      </c>
      <c r="I37" s="70">
        <f>I34/$B$36</f>
        <v>0</v>
      </c>
      <c r="J37" s="70">
        <f>J34/$B$36</f>
        <v>1.1473616473616475</v>
      </c>
      <c r="K37" s="3"/>
      <c r="L37" s="3"/>
      <c r="M37" s="3"/>
      <c r="N37" s="3"/>
      <c r="O37" s="3"/>
      <c r="P37" s="3"/>
      <c r="Q37" s="3"/>
      <c r="R37" s="3"/>
      <c r="S37" s="3"/>
      <c r="T37" s="3"/>
      <c r="U37" s="3"/>
      <c r="V37" s="3"/>
      <c r="W37" s="3"/>
      <c r="X37" s="3"/>
      <c r="Y37" s="3"/>
      <c r="Z37" s="3"/>
    </row>
    <row r="38" spans="1:26"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33.75" customHeight="1" x14ac:dyDescent="0.2">
      <c r="A39" s="63" t="s">
        <v>105</v>
      </c>
      <c r="B39" s="63"/>
      <c r="C39" s="63"/>
      <c r="D39" s="63"/>
      <c r="E39" s="63"/>
      <c r="F39" s="63"/>
      <c r="G39" s="63"/>
      <c r="H39" s="63"/>
      <c r="I39" s="63"/>
      <c r="J39" s="63"/>
      <c r="K39" s="3"/>
      <c r="L39" s="3"/>
      <c r="M39" s="3"/>
      <c r="N39" s="3"/>
      <c r="O39" s="3"/>
      <c r="P39" s="3"/>
      <c r="Q39" s="3"/>
      <c r="R39" s="3"/>
      <c r="S39" s="3"/>
      <c r="T39" s="3"/>
      <c r="U39" s="3"/>
      <c r="V39" s="3"/>
      <c r="W39" s="3"/>
      <c r="X39" s="3"/>
      <c r="Y39" s="3"/>
      <c r="Z39" s="3"/>
    </row>
    <row r="40" spans="1:26" x14ac:dyDescent="0.2">
      <c r="A40" s="40"/>
      <c r="B40" s="40"/>
      <c r="C40" s="40"/>
      <c r="D40" s="40"/>
      <c r="E40" s="40"/>
      <c r="F40" s="40"/>
      <c r="G40" s="3"/>
      <c r="H40" s="3"/>
      <c r="I40" s="3"/>
      <c r="J40" s="3"/>
      <c r="K40" s="3"/>
      <c r="L40" s="3"/>
      <c r="M40" s="3"/>
      <c r="N40" s="3"/>
      <c r="O40" s="3"/>
      <c r="P40" s="3"/>
      <c r="Q40" s="3"/>
      <c r="R40" s="3"/>
      <c r="S40" s="3"/>
      <c r="T40" s="3"/>
      <c r="U40" s="3"/>
      <c r="V40" s="3"/>
      <c r="W40" s="3"/>
      <c r="X40" s="3"/>
      <c r="Y40" s="3"/>
      <c r="Z40" s="3"/>
    </row>
    <row r="41" spans="1:26" ht="12.75" customHeight="1" x14ac:dyDescent="0.2">
      <c r="A41" s="63" t="s">
        <v>96</v>
      </c>
      <c r="B41" s="63"/>
      <c r="C41" s="63"/>
      <c r="D41" s="63"/>
      <c r="E41" s="63"/>
      <c r="F41" s="63"/>
      <c r="G41" s="63"/>
      <c r="H41" s="63"/>
      <c r="I41" s="63"/>
      <c r="J41" s="63"/>
      <c r="K41" s="3"/>
      <c r="L41" s="3"/>
      <c r="M41" s="3"/>
      <c r="N41" s="3"/>
      <c r="O41" s="3"/>
      <c r="P41" s="3"/>
      <c r="Q41" s="3"/>
      <c r="R41" s="3"/>
      <c r="S41" s="3"/>
      <c r="T41" s="3"/>
      <c r="U41" s="3"/>
      <c r="V41" s="3"/>
      <c r="W41" s="3"/>
      <c r="X41" s="3"/>
      <c r="Y41" s="3"/>
      <c r="Z41" s="3"/>
    </row>
    <row r="42" spans="1:26" x14ac:dyDescent="0.2">
      <c r="A42" s="71"/>
      <c r="B42" s="2"/>
      <c r="C42" s="2"/>
      <c r="D42" s="2"/>
      <c r="E42" s="2"/>
      <c r="F42" s="2"/>
      <c r="H42" s="3"/>
      <c r="I42" s="3"/>
      <c r="J42" s="3"/>
      <c r="K42" s="3"/>
      <c r="L42" s="3"/>
      <c r="M42" s="3"/>
      <c r="N42" s="3"/>
      <c r="O42" s="3"/>
      <c r="P42" s="3"/>
      <c r="Q42" s="3"/>
      <c r="R42" s="3"/>
      <c r="S42" s="3"/>
      <c r="T42" s="3"/>
      <c r="U42" s="3"/>
      <c r="V42" s="3"/>
      <c r="W42" s="3"/>
      <c r="X42" s="3"/>
      <c r="Y42" s="3"/>
      <c r="Z42" s="3"/>
    </row>
    <row r="43" spans="1:26" ht="28.5" customHeight="1" x14ac:dyDescent="0.2">
      <c r="A43" s="63" t="s">
        <v>106</v>
      </c>
      <c r="B43" s="63"/>
      <c r="C43" s="63"/>
      <c r="D43" s="63"/>
      <c r="E43" s="63"/>
      <c r="F43" s="63"/>
      <c r="G43" s="63"/>
      <c r="H43" s="63"/>
      <c r="I43" s="63"/>
      <c r="J43" s="63"/>
      <c r="K43" s="3"/>
      <c r="L43" s="3"/>
      <c r="M43" s="3"/>
      <c r="N43" s="3"/>
      <c r="O43" s="3"/>
      <c r="P43" s="3"/>
      <c r="Q43" s="3"/>
      <c r="R43" s="3"/>
      <c r="S43" s="3"/>
      <c r="T43" s="3"/>
      <c r="U43" s="3"/>
      <c r="V43" s="3"/>
      <c r="W43" s="3"/>
      <c r="X43" s="3"/>
      <c r="Y43" s="3"/>
      <c r="Z43" s="3"/>
    </row>
    <row r="44" spans="1:26" x14ac:dyDescent="0.2">
      <c r="A44" s="71"/>
      <c r="B44" s="71"/>
      <c r="C44" s="71"/>
      <c r="D44" s="71"/>
      <c r="E44" s="71"/>
      <c r="F44" s="71"/>
      <c r="H44" s="3"/>
      <c r="I44" s="3"/>
      <c r="J44" s="3"/>
      <c r="K44" s="3"/>
      <c r="L44" s="3"/>
      <c r="M44" s="3"/>
      <c r="N44" s="3"/>
      <c r="O44" s="3"/>
      <c r="P44" s="3"/>
      <c r="Q44" s="3"/>
      <c r="R44" s="3"/>
      <c r="S44" s="3"/>
      <c r="T44" s="3"/>
      <c r="U44" s="3"/>
      <c r="V44" s="3"/>
      <c r="W44" s="3"/>
      <c r="X44" s="3"/>
      <c r="Y44" s="3"/>
      <c r="Z44" s="3"/>
    </row>
    <row r="45" spans="1:26" ht="83.25" customHeight="1" x14ac:dyDescent="0.2">
      <c r="A45" s="39" t="s">
        <v>107</v>
      </c>
      <c r="B45" s="71"/>
      <c r="C45" s="71"/>
      <c r="D45" s="71"/>
      <c r="E45" s="71"/>
      <c r="F45" s="71"/>
      <c r="G45" s="2"/>
      <c r="H45" s="14"/>
      <c r="I45" s="14"/>
      <c r="J45" s="14"/>
      <c r="K45" s="3"/>
      <c r="L45" s="3"/>
      <c r="M45" s="3"/>
      <c r="N45" s="3"/>
      <c r="O45" s="3"/>
      <c r="P45" s="3"/>
      <c r="Q45" s="3"/>
      <c r="R45" s="3"/>
      <c r="S45" s="3"/>
      <c r="T45" s="3"/>
      <c r="U45" s="3"/>
      <c r="V45" s="3"/>
      <c r="W45" s="3"/>
      <c r="X45" s="3"/>
      <c r="Y45" s="3"/>
      <c r="Z45" s="3"/>
    </row>
    <row r="46" spans="1:26" x14ac:dyDescent="0.2">
      <c r="A46" s="71"/>
      <c r="B46" s="2"/>
      <c r="C46" s="2"/>
      <c r="D46" s="2"/>
      <c r="E46" s="2"/>
      <c r="F46" s="2"/>
      <c r="H46" s="3"/>
      <c r="I46" s="3"/>
      <c r="J46" s="3"/>
      <c r="K46" s="3"/>
      <c r="L46" s="3"/>
      <c r="M46" s="3"/>
      <c r="N46" s="3"/>
      <c r="O46" s="3"/>
      <c r="P46" s="3"/>
      <c r="Q46" s="3"/>
      <c r="R46" s="3"/>
      <c r="S46" s="3"/>
      <c r="T46" s="3"/>
      <c r="U46" s="3"/>
      <c r="V46" s="3"/>
      <c r="W46" s="3"/>
      <c r="X46" s="3"/>
      <c r="Y46" s="3"/>
      <c r="Z46" s="3"/>
    </row>
    <row r="47" spans="1:26" x14ac:dyDescent="0.2">
      <c r="A47" s="39" t="s">
        <v>99</v>
      </c>
      <c r="B47" s="2"/>
      <c r="C47" s="2"/>
      <c r="D47" s="2"/>
      <c r="E47" s="2"/>
      <c r="F47" s="2"/>
      <c r="H47" s="3"/>
      <c r="I47" s="3"/>
      <c r="J47" s="3"/>
      <c r="K47" s="3"/>
      <c r="L47" s="3"/>
      <c r="M47" s="3"/>
      <c r="N47" s="3"/>
      <c r="O47" s="3"/>
      <c r="P47" s="3"/>
      <c r="Q47" s="3"/>
      <c r="R47" s="3"/>
      <c r="S47" s="3"/>
      <c r="T47" s="3"/>
      <c r="U47" s="3"/>
      <c r="V47" s="3"/>
      <c r="W47" s="3"/>
      <c r="X47" s="3"/>
      <c r="Y47" s="3"/>
      <c r="Z47" s="3"/>
    </row>
    <row r="48" spans="1:26" x14ac:dyDescent="0.2">
      <c r="A48" s="14"/>
      <c r="B48" s="2"/>
      <c r="C48" s="2"/>
      <c r="D48" s="2"/>
      <c r="E48" s="2"/>
      <c r="F48" s="2"/>
      <c r="G48" s="2"/>
      <c r="H48" s="3"/>
      <c r="I48" s="3"/>
      <c r="J48" s="3"/>
      <c r="K48" s="3"/>
      <c r="L48" s="3"/>
      <c r="M48" s="3"/>
      <c r="N48" s="3"/>
      <c r="O48" s="3"/>
      <c r="P48" s="3"/>
      <c r="Q48" s="3"/>
      <c r="R48" s="3"/>
      <c r="S48" s="3"/>
      <c r="T48" s="3"/>
      <c r="U48" s="3"/>
      <c r="V48" s="3"/>
      <c r="W48" s="3"/>
      <c r="X48" s="3"/>
      <c r="Y48" s="3"/>
      <c r="Z48" s="3"/>
    </row>
    <row r="49" spans="1:26" x14ac:dyDescent="0.2">
      <c r="A49" s="14"/>
      <c r="B49" s="2"/>
      <c r="C49" s="2"/>
      <c r="D49" s="2"/>
      <c r="E49" s="2"/>
      <c r="F49" s="2"/>
      <c r="G49" s="2"/>
      <c r="H49" s="3"/>
      <c r="I49" s="3"/>
      <c r="J49" s="3"/>
      <c r="K49" s="3"/>
      <c r="L49" s="3"/>
      <c r="M49" s="3"/>
      <c r="N49" s="3"/>
      <c r="O49" s="3"/>
      <c r="P49" s="3"/>
      <c r="Q49" s="3"/>
      <c r="R49" s="3"/>
      <c r="S49" s="3"/>
      <c r="T49" s="3"/>
      <c r="U49" s="3"/>
      <c r="V49" s="3"/>
      <c r="W49" s="3"/>
      <c r="X49" s="3"/>
      <c r="Y49" s="3"/>
      <c r="Z49" s="3"/>
    </row>
    <row r="50" spans="1:26"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2">
      <c r="A51" s="14"/>
      <c r="B51" s="2"/>
      <c r="C51" s="2"/>
      <c r="D51" s="2"/>
      <c r="E51" s="2"/>
      <c r="F51" s="2"/>
      <c r="G51" s="2"/>
      <c r="H51" s="3"/>
      <c r="I51" s="3"/>
      <c r="J51" s="3"/>
      <c r="K51" s="3"/>
      <c r="L51" s="3"/>
      <c r="M51" s="3"/>
      <c r="N51" s="3"/>
      <c r="O51" s="3"/>
      <c r="P51" s="3"/>
      <c r="Q51" s="3"/>
      <c r="R51" s="3"/>
      <c r="S51" s="3"/>
      <c r="T51" s="3"/>
      <c r="U51" s="3"/>
      <c r="V51" s="3"/>
      <c r="W51" s="3"/>
      <c r="X51" s="3"/>
      <c r="Y51" s="3"/>
      <c r="Z51" s="3"/>
    </row>
    <row r="52" spans="1:26"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2">
      <c r="A53" s="14"/>
      <c r="B53" s="2"/>
      <c r="C53" s="2"/>
      <c r="D53" s="2"/>
      <c r="E53" s="2"/>
      <c r="F53" s="2"/>
      <c r="G53" s="2"/>
      <c r="H53" s="3"/>
      <c r="I53" s="3"/>
      <c r="J53" s="3"/>
      <c r="K53" s="3"/>
      <c r="L53" s="3"/>
      <c r="M53" s="3"/>
      <c r="N53" s="3"/>
      <c r="O53" s="3"/>
      <c r="P53" s="3"/>
      <c r="Q53" s="3"/>
      <c r="R53" s="3"/>
      <c r="S53" s="3"/>
      <c r="T53" s="3"/>
      <c r="U53" s="3"/>
      <c r="V53" s="3"/>
      <c r="W53" s="3"/>
      <c r="X53" s="3"/>
      <c r="Y53" s="3"/>
      <c r="Z53" s="3"/>
    </row>
    <row r="54" spans="1:26"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2">
      <c r="A79" s="3"/>
    </row>
    <row r="80" spans="1:26" x14ac:dyDescent="0.2">
      <c r="A80" s="3"/>
    </row>
    <row r="81" spans="1:1" x14ac:dyDescent="0.2">
      <c r="A81" s="3"/>
    </row>
    <row r="82" spans="1:1" x14ac:dyDescent="0.2">
      <c r="A82" s="3"/>
    </row>
    <row r="83" spans="1:1" x14ac:dyDescent="0.2">
      <c r="A83" s="3"/>
    </row>
    <row r="84" spans="1:1" x14ac:dyDescent="0.2">
      <c r="A84" s="3"/>
    </row>
    <row r="85" spans="1:1" x14ac:dyDescent="0.2">
      <c r="A85" s="3"/>
    </row>
    <row r="86" spans="1:1" x14ac:dyDescent="0.2">
      <c r="A86" s="3"/>
    </row>
    <row r="87" spans="1:1" x14ac:dyDescent="0.2">
      <c r="A87" s="3"/>
    </row>
    <row r="88" spans="1:1" x14ac:dyDescent="0.2">
      <c r="A88" s="3"/>
    </row>
    <row r="89" spans="1:1" x14ac:dyDescent="0.2">
      <c r="A89" s="3"/>
    </row>
    <row r="90" spans="1:1" x14ac:dyDescent="0.2">
      <c r="A90" s="3"/>
    </row>
    <row r="91" spans="1:1" x14ac:dyDescent="0.2">
      <c r="A91" s="3"/>
    </row>
    <row r="92" spans="1:1" x14ac:dyDescent="0.2">
      <c r="A92" s="3"/>
    </row>
    <row r="93" spans="1:1" x14ac:dyDescent="0.2">
      <c r="A93" s="3"/>
    </row>
    <row r="94" spans="1:1" x14ac:dyDescent="0.2">
      <c r="A94" s="3"/>
    </row>
    <row r="95" spans="1:1" x14ac:dyDescent="0.2">
      <c r="A95" s="3"/>
    </row>
    <row r="96" spans="1:1" x14ac:dyDescent="0.2">
      <c r="A96" s="3"/>
    </row>
    <row r="97" spans="1:1" x14ac:dyDescent="0.2">
      <c r="A97" s="3"/>
    </row>
    <row r="98" spans="1:1" x14ac:dyDescent="0.2">
      <c r="A98" s="3"/>
    </row>
    <row r="99" spans="1:1" x14ac:dyDescent="0.2">
      <c r="A99" s="3"/>
    </row>
    <row r="100" spans="1:1" x14ac:dyDescent="0.2">
      <c r="A100" s="3"/>
    </row>
    <row r="101" spans="1:1" x14ac:dyDescent="0.2">
      <c r="A101" s="3"/>
    </row>
    <row r="102" spans="1:1" x14ac:dyDescent="0.2">
      <c r="A102" s="3"/>
    </row>
  </sheetData>
  <mergeCells count="16">
    <mergeCell ref="A1:I1"/>
    <mergeCell ref="A2:G2"/>
    <mergeCell ref="B5:J5"/>
    <mergeCell ref="B6:J6"/>
    <mergeCell ref="A53:G53"/>
    <mergeCell ref="A43:J43"/>
    <mergeCell ref="A41:J41"/>
    <mergeCell ref="A39:J39"/>
    <mergeCell ref="A46:F46"/>
    <mergeCell ref="A47:F47"/>
    <mergeCell ref="A48:G48"/>
    <mergeCell ref="A49:G49"/>
    <mergeCell ref="A51:G51"/>
    <mergeCell ref="A42:F42"/>
    <mergeCell ref="A44:F44"/>
    <mergeCell ref="A45:J45"/>
  </mergeCells>
  <pageMargins left="0.7" right="0.7" top="0.75" bottom="0.75" header="0.3" footer="0.3"/>
  <pageSetup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
  <sheetViews>
    <sheetView zoomScaleNormal="100" workbookViewId="0">
      <selection sqref="A1:I1"/>
    </sheetView>
  </sheetViews>
  <sheetFormatPr defaultColWidth="21.5" defaultRowHeight="12.75" x14ac:dyDescent="0.2"/>
  <cols>
    <col min="1" max="1" width="54.1640625" style="5" customWidth="1"/>
    <col min="2" max="6" width="21.5" style="5"/>
    <col min="7" max="7" width="3.1640625" style="5" customWidth="1"/>
    <col min="8" max="10" width="21.5" style="5"/>
    <col min="11" max="11" width="8.1640625" style="5" customWidth="1"/>
    <col min="12" max="16384" width="21.5" style="5"/>
  </cols>
  <sheetData>
    <row r="1" spans="1:26" x14ac:dyDescent="0.2">
      <c r="A1" s="1" t="s">
        <v>68</v>
      </c>
      <c r="B1" s="2"/>
      <c r="C1" s="2"/>
      <c r="D1" s="2"/>
      <c r="E1" s="2"/>
      <c r="F1" s="2"/>
      <c r="G1" s="2"/>
      <c r="H1" s="2"/>
      <c r="I1" s="2"/>
      <c r="K1" s="3"/>
      <c r="L1" s="3"/>
      <c r="M1" s="3"/>
      <c r="N1" s="3"/>
      <c r="O1" s="3"/>
      <c r="P1" s="3"/>
      <c r="Q1" s="3"/>
      <c r="R1" s="3"/>
      <c r="S1" s="3"/>
      <c r="T1" s="3"/>
      <c r="U1" s="3"/>
      <c r="V1" s="3"/>
      <c r="W1" s="3"/>
      <c r="X1" s="3"/>
      <c r="Y1" s="3"/>
      <c r="Z1" s="3"/>
    </row>
    <row r="2" spans="1:26" x14ac:dyDescent="0.2">
      <c r="A2" s="2" t="s">
        <v>1</v>
      </c>
      <c r="B2" s="2"/>
      <c r="C2" s="2"/>
      <c r="D2" s="2"/>
      <c r="E2" s="2"/>
      <c r="F2" s="2"/>
      <c r="G2" s="2"/>
      <c r="K2" s="3"/>
      <c r="L2" s="3"/>
      <c r="M2" s="3"/>
      <c r="N2" s="3"/>
      <c r="O2" s="3"/>
      <c r="P2" s="3"/>
      <c r="Q2" s="3"/>
      <c r="R2" s="3"/>
      <c r="S2" s="3"/>
      <c r="T2" s="3"/>
      <c r="U2" s="3"/>
      <c r="V2" s="3"/>
      <c r="W2" s="3"/>
      <c r="X2" s="3"/>
      <c r="Y2" s="3"/>
      <c r="Z2" s="3"/>
    </row>
    <row r="3" spans="1:26" x14ac:dyDescent="0.2">
      <c r="A3" s="50" t="s">
        <v>49</v>
      </c>
      <c r="B3" s="3"/>
      <c r="C3" s="3"/>
      <c r="D3" s="3"/>
      <c r="E3" s="3"/>
      <c r="F3" s="3"/>
      <c r="G3" s="75"/>
      <c r="H3" s="3"/>
      <c r="I3" s="3"/>
      <c r="J3" s="3"/>
      <c r="K3" s="3"/>
      <c r="L3" s="3"/>
      <c r="M3" s="3"/>
      <c r="N3" s="3"/>
      <c r="O3" s="3"/>
      <c r="P3" s="3"/>
      <c r="Q3" s="3"/>
      <c r="R3" s="3"/>
      <c r="S3" s="3"/>
      <c r="T3" s="3"/>
      <c r="U3" s="3"/>
      <c r="V3" s="3"/>
      <c r="W3" s="3"/>
      <c r="X3" s="3"/>
      <c r="Y3" s="3"/>
      <c r="Z3" s="3"/>
    </row>
    <row r="4" spans="1:26" x14ac:dyDescent="0.2">
      <c r="A4" s="3"/>
      <c r="B4" s="3"/>
      <c r="C4" s="3"/>
      <c r="D4" s="3"/>
      <c r="E4" s="3"/>
      <c r="F4" s="3"/>
      <c r="G4" s="3"/>
      <c r="H4" s="3"/>
      <c r="I4" s="3"/>
      <c r="J4" s="3"/>
      <c r="K4" s="3"/>
      <c r="L4" s="3"/>
      <c r="M4" s="3"/>
      <c r="N4" s="3"/>
      <c r="O4" s="3"/>
      <c r="P4" s="3"/>
      <c r="Q4" s="3"/>
      <c r="R4" s="3"/>
      <c r="S4" s="3"/>
      <c r="T4" s="3"/>
      <c r="U4" s="3"/>
      <c r="V4" s="3"/>
      <c r="W4" s="3"/>
      <c r="X4" s="3"/>
      <c r="Y4" s="3"/>
      <c r="Z4" s="3"/>
    </row>
    <row r="5" spans="1:26" x14ac:dyDescent="0.2">
      <c r="A5" s="3"/>
      <c r="B5" s="11" t="s">
        <v>50</v>
      </c>
      <c r="C5" s="12"/>
      <c r="D5" s="12"/>
      <c r="E5" s="12"/>
      <c r="F5" s="12"/>
      <c r="G5" s="12"/>
      <c r="H5" s="12"/>
      <c r="I5" s="12"/>
      <c r="J5" s="12"/>
      <c r="K5" s="3"/>
      <c r="L5" s="3"/>
      <c r="M5" s="3"/>
      <c r="N5" s="3"/>
      <c r="O5" s="3"/>
      <c r="P5" s="3"/>
      <c r="Q5" s="3"/>
      <c r="R5" s="3"/>
      <c r="S5" s="3"/>
      <c r="T5" s="3"/>
      <c r="U5" s="3"/>
      <c r="V5" s="3"/>
      <c r="W5" s="3"/>
      <c r="X5" s="3"/>
      <c r="Y5" s="3"/>
      <c r="Z5" s="3"/>
    </row>
    <row r="6" spans="1:26" x14ac:dyDescent="0.2">
      <c r="A6" s="3"/>
      <c r="B6" s="65">
        <v>42916</v>
      </c>
      <c r="C6" s="12"/>
      <c r="D6" s="12"/>
      <c r="E6" s="12"/>
      <c r="F6" s="12"/>
      <c r="G6" s="12"/>
      <c r="H6" s="76" t="s">
        <v>51</v>
      </c>
      <c r="I6" s="12"/>
      <c r="J6" s="12"/>
      <c r="K6" s="3"/>
      <c r="L6" s="3"/>
      <c r="M6" s="3"/>
      <c r="N6" s="3"/>
      <c r="O6" s="3"/>
      <c r="P6" s="3"/>
      <c r="Q6" s="3"/>
      <c r="R6" s="3"/>
      <c r="S6" s="3"/>
      <c r="T6" s="3"/>
      <c r="U6" s="3"/>
      <c r="V6" s="3"/>
      <c r="W6" s="3"/>
      <c r="X6" s="3"/>
      <c r="Y6" s="3"/>
      <c r="Z6" s="3"/>
    </row>
    <row r="7" spans="1:26" ht="38.25" x14ac:dyDescent="0.2">
      <c r="A7" s="3"/>
      <c r="B7" s="72" t="s">
        <v>52</v>
      </c>
      <c r="C7" s="72" t="s">
        <v>92</v>
      </c>
      <c r="D7" s="72" t="s">
        <v>93</v>
      </c>
      <c r="E7" s="72" t="s">
        <v>100</v>
      </c>
      <c r="F7" s="72" t="s">
        <v>53</v>
      </c>
      <c r="G7" s="3"/>
      <c r="H7" s="72" t="s">
        <v>101</v>
      </c>
      <c r="I7" s="72" t="s">
        <v>102</v>
      </c>
      <c r="J7" s="72" t="s">
        <v>54</v>
      </c>
      <c r="K7" s="3"/>
      <c r="L7" s="3"/>
      <c r="M7" s="3"/>
      <c r="N7" s="3"/>
      <c r="O7" s="3"/>
      <c r="P7" s="3"/>
      <c r="Q7" s="3"/>
      <c r="R7" s="3"/>
      <c r="S7" s="3"/>
      <c r="T7" s="3"/>
      <c r="U7" s="3"/>
      <c r="V7" s="3"/>
      <c r="W7" s="3"/>
      <c r="X7" s="3"/>
      <c r="Y7" s="3"/>
      <c r="Z7" s="3"/>
    </row>
    <row r="8" spans="1:26" x14ac:dyDescent="0.2">
      <c r="A8" s="67" t="s">
        <v>55</v>
      </c>
      <c r="B8" s="52"/>
      <c r="C8" s="52"/>
      <c r="D8" s="52"/>
      <c r="E8" s="52"/>
      <c r="F8" s="52"/>
      <c r="G8" s="77"/>
      <c r="H8" s="52"/>
      <c r="I8" s="52"/>
      <c r="J8" s="52"/>
      <c r="K8" s="3"/>
      <c r="L8" s="3"/>
      <c r="M8" s="3"/>
      <c r="N8" s="3"/>
      <c r="O8" s="3"/>
      <c r="P8" s="3"/>
      <c r="Q8" s="3"/>
      <c r="R8" s="3"/>
      <c r="S8" s="3"/>
      <c r="T8" s="3"/>
      <c r="U8" s="3"/>
      <c r="V8" s="3"/>
      <c r="W8" s="3"/>
      <c r="X8" s="3"/>
      <c r="Y8" s="3"/>
      <c r="Z8" s="3"/>
    </row>
    <row r="9" spans="1:26" x14ac:dyDescent="0.2">
      <c r="A9" s="5" t="s">
        <v>33</v>
      </c>
      <c r="B9" s="53">
        <v>711</v>
      </c>
      <c r="C9" s="53">
        <v>-86.6</v>
      </c>
      <c r="D9" s="22">
        <v>0</v>
      </c>
      <c r="E9" s="22">
        <v>0</v>
      </c>
      <c r="F9" s="53">
        <v>624.4</v>
      </c>
      <c r="G9" s="3"/>
      <c r="H9" s="53">
        <v>-17.100000000000001</v>
      </c>
      <c r="I9" s="53">
        <v>0</v>
      </c>
      <c r="J9" s="22">
        <f>F9+H9+I9</f>
        <v>607.29999999999995</v>
      </c>
      <c r="K9" s="3"/>
      <c r="L9" s="3"/>
      <c r="M9" s="3"/>
      <c r="N9" s="3"/>
      <c r="O9" s="3"/>
      <c r="P9" s="3"/>
      <c r="Q9" s="3"/>
      <c r="R9" s="3"/>
      <c r="S9" s="3"/>
      <c r="T9" s="3"/>
      <c r="U9" s="3"/>
      <c r="V9" s="3"/>
      <c r="W9" s="3"/>
      <c r="X9" s="3"/>
      <c r="Y9" s="3"/>
      <c r="Z9" s="3"/>
    </row>
    <row r="10" spans="1:26" x14ac:dyDescent="0.2">
      <c r="A10" s="61" t="s">
        <v>34</v>
      </c>
      <c r="B10" s="54">
        <v>186.5</v>
      </c>
      <c r="C10" s="54">
        <v>-27.7</v>
      </c>
      <c r="D10" s="54">
        <v>0</v>
      </c>
      <c r="E10" s="54">
        <v>0</v>
      </c>
      <c r="F10" s="54">
        <v>158.80000000000001</v>
      </c>
      <c r="G10" s="52"/>
      <c r="H10" s="54">
        <v>0.8</v>
      </c>
      <c r="I10" s="54">
        <v>0</v>
      </c>
      <c r="J10" s="54">
        <f t="shared" ref="J10:J11" si="0">F10+H10+I10</f>
        <v>159.60000000000002</v>
      </c>
      <c r="K10" s="3"/>
      <c r="L10" s="3"/>
      <c r="M10" s="3"/>
      <c r="N10" s="3"/>
      <c r="O10" s="3"/>
      <c r="P10" s="3"/>
      <c r="Q10" s="3"/>
      <c r="R10" s="3"/>
      <c r="S10" s="3"/>
      <c r="T10" s="3"/>
      <c r="U10" s="3"/>
      <c r="V10" s="3"/>
      <c r="W10" s="3"/>
      <c r="X10" s="3"/>
      <c r="Y10" s="3"/>
      <c r="Z10" s="3"/>
    </row>
    <row r="11" spans="1:26" x14ac:dyDescent="0.2">
      <c r="A11" s="5" t="s">
        <v>35</v>
      </c>
      <c r="B11" s="22">
        <v>64.8</v>
      </c>
      <c r="C11" s="22">
        <v>0</v>
      </c>
      <c r="D11" s="22">
        <v>0</v>
      </c>
      <c r="E11" s="22">
        <v>0</v>
      </c>
      <c r="F11" s="22">
        <v>64.8</v>
      </c>
      <c r="G11" s="3"/>
      <c r="H11" s="22">
        <v>0</v>
      </c>
      <c r="I11" s="22">
        <v>0</v>
      </c>
      <c r="J11" s="22">
        <f t="shared" si="0"/>
        <v>64.8</v>
      </c>
      <c r="K11" s="3"/>
      <c r="L11" s="3"/>
      <c r="M11" s="3"/>
      <c r="N11" s="3"/>
      <c r="O11" s="3"/>
      <c r="P11" s="3"/>
      <c r="Q11" s="3"/>
      <c r="R11" s="3"/>
      <c r="S11" s="3"/>
      <c r="T11" s="3"/>
      <c r="U11" s="3"/>
      <c r="V11" s="3"/>
      <c r="W11" s="3"/>
      <c r="X11" s="3"/>
      <c r="Y11" s="3"/>
      <c r="Z11" s="3"/>
    </row>
    <row r="12" spans="1:26" x14ac:dyDescent="0.2">
      <c r="A12" s="61" t="s">
        <v>56</v>
      </c>
      <c r="B12" s="55">
        <f>SUM(B9:B11)</f>
        <v>962.3</v>
      </c>
      <c r="C12" s="55">
        <f>SUM(C9:C11)</f>
        <v>-114.3</v>
      </c>
      <c r="D12" s="55">
        <f>SUM(D9:D11)</f>
        <v>0</v>
      </c>
      <c r="E12" s="55">
        <f>SUM(E9:E11)</f>
        <v>0</v>
      </c>
      <c r="F12" s="55">
        <v>847.9</v>
      </c>
      <c r="G12" s="52"/>
      <c r="H12" s="55">
        <f>SUM(H9:H11)</f>
        <v>-16.3</v>
      </c>
      <c r="I12" s="55">
        <f>SUM(I9:I11)</f>
        <v>0</v>
      </c>
      <c r="J12" s="55">
        <f>SUM(J9:J11)</f>
        <v>831.69999999999993</v>
      </c>
      <c r="K12" s="3"/>
      <c r="L12" s="3"/>
      <c r="M12" s="3"/>
      <c r="N12" s="3"/>
      <c r="O12" s="3"/>
      <c r="P12" s="3"/>
      <c r="Q12" s="3"/>
      <c r="R12" s="3"/>
      <c r="S12" s="3"/>
      <c r="T12" s="3"/>
      <c r="U12" s="3"/>
      <c r="V12" s="3"/>
      <c r="W12" s="3"/>
      <c r="X12" s="3"/>
      <c r="Y12" s="3"/>
      <c r="Z12" s="3"/>
    </row>
    <row r="13" spans="1:26" x14ac:dyDescent="0.2">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2">
      <c r="A14" s="61" t="s">
        <v>57</v>
      </c>
      <c r="B14" s="52"/>
      <c r="C14" s="52"/>
      <c r="D14" s="52"/>
      <c r="E14" s="52"/>
      <c r="F14" s="52"/>
      <c r="G14" s="52"/>
      <c r="H14" s="52"/>
      <c r="I14" s="52"/>
      <c r="J14" s="52"/>
      <c r="K14" s="3"/>
      <c r="L14" s="3"/>
      <c r="M14" s="3"/>
      <c r="N14" s="3"/>
      <c r="O14" s="3"/>
      <c r="P14" s="3"/>
      <c r="Q14" s="3"/>
      <c r="R14" s="3"/>
      <c r="S14" s="3"/>
      <c r="T14" s="3"/>
      <c r="U14" s="3"/>
      <c r="V14" s="3"/>
      <c r="W14" s="3"/>
      <c r="X14" s="3"/>
      <c r="Y14" s="3"/>
      <c r="Z14" s="3"/>
    </row>
    <row r="15" spans="1:26" x14ac:dyDescent="0.2">
      <c r="A15" s="5" t="s">
        <v>58</v>
      </c>
      <c r="B15" s="22">
        <v>469.1</v>
      </c>
      <c r="C15" s="22">
        <v>-27.7</v>
      </c>
      <c r="D15" s="22">
        <v>-81.599999999999994</v>
      </c>
      <c r="E15" s="22">
        <v>0</v>
      </c>
      <c r="F15" s="22">
        <v>359.8</v>
      </c>
      <c r="G15" s="3"/>
      <c r="H15" s="22">
        <f>H10</f>
        <v>0.8</v>
      </c>
      <c r="I15" s="22">
        <v>0</v>
      </c>
      <c r="J15" s="22">
        <f>F15+H15+I15</f>
        <v>360.6</v>
      </c>
      <c r="K15" s="3"/>
      <c r="L15" s="3"/>
      <c r="M15" s="3"/>
      <c r="N15" s="3"/>
      <c r="O15" s="3"/>
      <c r="P15" s="3"/>
      <c r="Q15" s="3"/>
      <c r="R15" s="3"/>
      <c r="S15" s="3"/>
      <c r="T15" s="3"/>
      <c r="U15" s="3"/>
      <c r="V15" s="3"/>
      <c r="W15" s="3"/>
      <c r="X15" s="3"/>
      <c r="Y15" s="3"/>
      <c r="Z15" s="3"/>
    </row>
    <row r="16" spans="1:26" x14ac:dyDescent="0.2">
      <c r="A16" s="61" t="s">
        <v>59</v>
      </c>
      <c r="B16" s="56">
        <v>361.2</v>
      </c>
      <c r="C16" s="56">
        <v>-86.6</v>
      </c>
      <c r="D16" s="56">
        <v>-12.3</v>
      </c>
      <c r="E16" s="56">
        <v>-21.9</v>
      </c>
      <c r="F16" s="56">
        <v>240.4</v>
      </c>
      <c r="G16" s="52"/>
      <c r="H16" s="56">
        <f>H9</f>
        <v>-17.100000000000001</v>
      </c>
      <c r="I16" s="56">
        <v>0</v>
      </c>
      <c r="J16" s="54">
        <f>F16+H16+I16</f>
        <v>223.3</v>
      </c>
      <c r="K16" s="3"/>
      <c r="L16" s="3"/>
      <c r="M16" s="3"/>
      <c r="N16" s="3"/>
      <c r="O16" s="3"/>
      <c r="P16" s="3"/>
      <c r="Q16" s="3"/>
      <c r="R16" s="3"/>
      <c r="S16" s="3"/>
      <c r="T16" s="3"/>
      <c r="U16" s="3"/>
      <c r="V16" s="3"/>
      <c r="W16" s="3"/>
      <c r="X16" s="3"/>
      <c r="Y16" s="3"/>
      <c r="Z16" s="3"/>
    </row>
    <row r="17" spans="1:26" x14ac:dyDescent="0.2">
      <c r="A17" s="3"/>
      <c r="B17" s="26">
        <f>SUM(B15:B16)</f>
        <v>830.3</v>
      </c>
      <c r="C17" s="26">
        <f>SUM(C15:C16)</f>
        <v>-114.3</v>
      </c>
      <c r="D17" s="26">
        <f>SUM(D15:D16)</f>
        <v>-93.899999999999991</v>
      </c>
      <c r="E17" s="26">
        <f>SUM(E15:E16)</f>
        <v>-21.9</v>
      </c>
      <c r="F17" s="26">
        <f>SUM(F15:F16)</f>
        <v>600.20000000000005</v>
      </c>
      <c r="G17" s="3"/>
      <c r="H17" s="26">
        <f>SUM(H15:H16)</f>
        <v>-16.3</v>
      </c>
      <c r="I17" s="29">
        <f>SUM(I15:I16)</f>
        <v>0</v>
      </c>
      <c r="J17" s="29">
        <f>SUM(J15:J16)</f>
        <v>583.90000000000009</v>
      </c>
      <c r="K17" s="3"/>
      <c r="L17" s="3"/>
      <c r="M17" s="3"/>
      <c r="N17" s="3"/>
      <c r="O17" s="3"/>
      <c r="P17" s="3"/>
      <c r="Q17" s="3"/>
      <c r="R17" s="3"/>
      <c r="S17" s="3"/>
      <c r="T17" s="3"/>
      <c r="U17" s="3"/>
      <c r="V17" s="3"/>
      <c r="W17" s="3"/>
      <c r="X17" s="3"/>
      <c r="Y17" s="3"/>
      <c r="Z17" s="3"/>
    </row>
    <row r="18" spans="1:26" x14ac:dyDescent="0.2">
      <c r="A18" s="52"/>
      <c r="B18" s="52"/>
      <c r="C18" s="52"/>
      <c r="D18" s="52"/>
      <c r="E18" s="52"/>
      <c r="F18" s="52"/>
      <c r="G18" s="52"/>
      <c r="H18" s="52"/>
      <c r="I18" s="52"/>
      <c r="J18" s="52"/>
      <c r="K18" s="3"/>
      <c r="L18" s="3"/>
      <c r="M18" s="3"/>
      <c r="N18" s="3"/>
      <c r="O18" s="3"/>
      <c r="P18" s="3"/>
      <c r="Q18" s="3"/>
      <c r="R18" s="3"/>
      <c r="S18" s="3"/>
      <c r="T18" s="3"/>
      <c r="U18" s="3"/>
      <c r="V18" s="3"/>
      <c r="W18" s="3"/>
      <c r="X18" s="3"/>
      <c r="Y18" s="3"/>
      <c r="Z18" s="3"/>
    </row>
    <row r="19" spans="1:26" x14ac:dyDescent="0.2">
      <c r="A19" s="68" t="s">
        <v>60</v>
      </c>
      <c r="B19" s="3"/>
      <c r="C19" s="3"/>
      <c r="D19" s="3"/>
      <c r="E19" s="3"/>
      <c r="F19" s="3"/>
      <c r="G19" s="78"/>
      <c r="H19" s="3"/>
      <c r="I19" s="3"/>
      <c r="J19" s="3"/>
      <c r="K19" s="3"/>
      <c r="L19" s="3"/>
      <c r="M19" s="3"/>
      <c r="N19" s="3"/>
      <c r="O19" s="3"/>
      <c r="P19" s="3"/>
      <c r="Q19" s="3"/>
      <c r="R19" s="3"/>
      <c r="S19" s="3"/>
      <c r="T19" s="3"/>
      <c r="U19" s="3"/>
      <c r="V19" s="3"/>
      <c r="W19" s="3"/>
      <c r="X19" s="3"/>
      <c r="Y19" s="3"/>
      <c r="Z19" s="3"/>
    </row>
    <row r="20" spans="1:26" x14ac:dyDescent="0.2">
      <c r="A20" s="61" t="s">
        <v>33</v>
      </c>
      <c r="B20" s="73">
        <v>112.2</v>
      </c>
      <c r="C20" s="54">
        <v>0</v>
      </c>
      <c r="D20" s="73">
        <v>73</v>
      </c>
      <c r="E20" s="73">
        <v>0</v>
      </c>
      <c r="F20" s="73">
        <v>185.1</v>
      </c>
      <c r="G20" s="52"/>
      <c r="H20" s="73">
        <v>0</v>
      </c>
      <c r="I20" s="54">
        <v>0</v>
      </c>
      <c r="J20" s="73">
        <f>F20-H20+I20</f>
        <v>185.1</v>
      </c>
      <c r="K20" s="3"/>
      <c r="L20" s="3"/>
      <c r="M20" s="3"/>
      <c r="N20" s="3"/>
      <c r="O20" s="3"/>
      <c r="P20" s="3"/>
      <c r="Q20" s="3"/>
      <c r="R20" s="3"/>
      <c r="S20" s="3"/>
      <c r="T20" s="3"/>
      <c r="U20" s="3"/>
      <c r="V20" s="3"/>
      <c r="W20" s="3"/>
      <c r="X20" s="3"/>
      <c r="Y20" s="3"/>
      <c r="Z20" s="3"/>
    </row>
    <row r="21" spans="1:26" x14ac:dyDescent="0.2">
      <c r="A21" s="5" t="s">
        <v>34</v>
      </c>
      <c r="B21" s="22">
        <v>65.7</v>
      </c>
      <c r="C21" s="22">
        <v>0</v>
      </c>
      <c r="D21" s="22">
        <v>6.6</v>
      </c>
      <c r="E21" s="22">
        <v>0</v>
      </c>
      <c r="F21" s="22">
        <v>72.3</v>
      </c>
      <c r="G21" s="3"/>
      <c r="H21" s="22">
        <v>0</v>
      </c>
      <c r="I21" s="22">
        <v>0</v>
      </c>
      <c r="J21" s="22">
        <f>F21-H21+I21</f>
        <v>72.3</v>
      </c>
      <c r="K21" s="3"/>
      <c r="L21" s="3"/>
      <c r="M21" s="3"/>
      <c r="N21" s="3"/>
      <c r="O21" s="3"/>
      <c r="P21" s="3"/>
      <c r="Q21" s="3"/>
      <c r="R21" s="3"/>
      <c r="S21" s="3"/>
      <c r="T21" s="3"/>
      <c r="U21" s="3"/>
      <c r="V21" s="3"/>
      <c r="W21" s="3"/>
      <c r="X21" s="3"/>
      <c r="Y21" s="3"/>
      <c r="Z21" s="3"/>
    </row>
    <row r="22" spans="1:26" x14ac:dyDescent="0.2">
      <c r="A22" s="61" t="s">
        <v>35</v>
      </c>
      <c r="B22" s="54">
        <v>17.5</v>
      </c>
      <c r="C22" s="54">
        <v>0</v>
      </c>
      <c r="D22" s="54">
        <v>2</v>
      </c>
      <c r="E22" s="54">
        <v>0</v>
      </c>
      <c r="F22" s="54">
        <v>19.600000000000001</v>
      </c>
      <c r="G22" s="52"/>
      <c r="H22" s="54">
        <v>0</v>
      </c>
      <c r="I22" s="54">
        <v>0</v>
      </c>
      <c r="J22" s="54">
        <f>F22-H22+I22</f>
        <v>19.600000000000001</v>
      </c>
      <c r="K22" s="3"/>
      <c r="L22" s="3"/>
      <c r="M22" s="3"/>
      <c r="N22" s="3"/>
      <c r="O22" s="3"/>
      <c r="P22" s="3"/>
      <c r="Q22" s="3"/>
      <c r="R22" s="3"/>
      <c r="S22" s="3"/>
      <c r="T22" s="3"/>
      <c r="U22" s="3"/>
      <c r="V22" s="3"/>
      <c r="W22" s="3"/>
      <c r="X22" s="3"/>
      <c r="Y22" s="3"/>
      <c r="Z22" s="3"/>
    </row>
    <row r="23" spans="1:26" x14ac:dyDescent="0.2">
      <c r="A23" s="5" t="s">
        <v>38</v>
      </c>
      <c r="B23" s="22">
        <v>-63.5</v>
      </c>
      <c r="C23" s="22">
        <v>0</v>
      </c>
      <c r="D23" s="22">
        <v>12.3</v>
      </c>
      <c r="E23" s="22">
        <v>21.9</v>
      </c>
      <c r="F23" s="22">
        <v>-29.3</v>
      </c>
      <c r="G23" s="3"/>
      <c r="H23" s="22">
        <v>0</v>
      </c>
      <c r="I23" s="22">
        <v>0</v>
      </c>
      <c r="J23" s="22">
        <f>F23-H23+I23</f>
        <v>-29.3</v>
      </c>
      <c r="K23" s="3"/>
      <c r="L23" s="3"/>
      <c r="M23" s="3"/>
      <c r="N23" s="3"/>
      <c r="O23" s="3"/>
      <c r="P23" s="3"/>
      <c r="Q23" s="3"/>
      <c r="R23" s="3"/>
      <c r="S23" s="3"/>
      <c r="T23" s="3"/>
      <c r="U23" s="3"/>
      <c r="V23" s="3"/>
      <c r="W23" s="3"/>
      <c r="X23" s="3"/>
      <c r="Y23" s="3"/>
      <c r="Z23" s="3"/>
    </row>
    <row r="24" spans="1:26" x14ac:dyDescent="0.2">
      <c r="A24" s="61" t="s">
        <v>39</v>
      </c>
      <c r="B24" s="58">
        <f>SUM(B20:B23)</f>
        <v>131.9</v>
      </c>
      <c r="C24" s="58">
        <f>SUM(C20:C23)</f>
        <v>0</v>
      </c>
      <c r="D24" s="58">
        <f>SUM(D20:D23)</f>
        <v>93.899999999999991</v>
      </c>
      <c r="E24" s="58">
        <f>SUM(E20:E23)</f>
        <v>21.9</v>
      </c>
      <c r="F24" s="58">
        <f>SUM(F20:F23)</f>
        <v>247.7</v>
      </c>
      <c r="G24" s="52"/>
      <c r="H24" s="58">
        <f>SUM(H20:H23)</f>
        <v>0</v>
      </c>
      <c r="I24" s="58">
        <f>SUM(I20:I23)</f>
        <v>0</v>
      </c>
      <c r="J24" s="58">
        <f>SUM(J20:J23)</f>
        <v>247.7</v>
      </c>
      <c r="K24" s="3"/>
      <c r="L24" s="3"/>
      <c r="M24" s="3"/>
      <c r="N24" s="3"/>
      <c r="O24" s="3"/>
      <c r="P24" s="3"/>
      <c r="Q24" s="3"/>
      <c r="R24" s="3"/>
      <c r="S24" s="3"/>
      <c r="T24" s="3"/>
      <c r="U24" s="3"/>
      <c r="V24" s="3"/>
      <c r="W24" s="3"/>
      <c r="X24" s="3"/>
      <c r="Y24" s="3"/>
      <c r="Z24" s="3"/>
    </row>
    <row r="25" spans="1:26"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x14ac:dyDescent="0.2">
      <c r="A26" s="61" t="s">
        <v>61</v>
      </c>
      <c r="B26" s="54">
        <v>1.8</v>
      </c>
      <c r="C26" s="54">
        <v>0</v>
      </c>
      <c r="D26" s="54">
        <v>0</v>
      </c>
      <c r="E26" s="54">
        <v>0</v>
      </c>
      <c r="F26" s="54">
        <v>1.8</v>
      </c>
      <c r="G26" s="52"/>
      <c r="H26" s="54">
        <v>0</v>
      </c>
      <c r="I26" s="54">
        <v>0</v>
      </c>
      <c r="J26" s="54">
        <f>F26-H26+I26</f>
        <v>1.8</v>
      </c>
      <c r="K26" s="3"/>
      <c r="L26" s="3"/>
      <c r="M26" s="3"/>
      <c r="N26" s="3"/>
      <c r="O26" s="3"/>
      <c r="P26" s="3"/>
      <c r="Q26" s="3"/>
      <c r="R26" s="3"/>
      <c r="S26" s="3"/>
      <c r="T26" s="3"/>
      <c r="U26" s="3"/>
      <c r="V26" s="3"/>
      <c r="W26" s="3"/>
      <c r="X26" s="3"/>
      <c r="Y26" s="3"/>
      <c r="Z26" s="3"/>
    </row>
    <row r="27" spans="1:26" x14ac:dyDescent="0.2">
      <c r="A27" s="5" t="s">
        <v>62</v>
      </c>
      <c r="B27" s="22">
        <v>-48.4</v>
      </c>
      <c r="C27" s="22">
        <v>0</v>
      </c>
      <c r="D27" s="22">
        <v>0</v>
      </c>
      <c r="E27" s="22">
        <v>6.8</v>
      </c>
      <c r="F27" s="22">
        <v>-41.6</v>
      </c>
      <c r="G27" s="3"/>
      <c r="H27" s="22">
        <v>0</v>
      </c>
      <c r="I27" s="22">
        <v>0</v>
      </c>
      <c r="J27" s="22">
        <f>F27-H27+I27</f>
        <v>-41.6</v>
      </c>
      <c r="K27" s="3"/>
      <c r="L27" s="3"/>
      <c r="M27" s="3"/>
      <c r="N27" s="3"/>
      <c r="O27" s="3"/>
      <c r="P27" s="3"/>
      <c r="Q27" s="3"/>
      <c r="R27" s="3"/>
      <c r="S27" s="3"/>
      <c r="T27" s="3"/>
      <c r="U27" s="3"/>
      <c r="V27" s="3"/>
      <c r="W27" s="3"/>
      <c r="X27" s="3"/>
      <c r="Y27" s="3"/>
      <c r="Z27" s="3"/>
    </row>
    <row r="28" spans="1:26" x14ac:dyDescent="0.2">
      <c r="A28" s="52"/>
      <c r="B28" s="58">
        <f>SUM(B26:B27)</f>
        <v>-46.6</v>
      </c>
      <c r="C28" s="58">
        <f>SUM(C26:C27)</f>
        <v>0</v>
      </c>
      <c r="D28" s="58">
        <f>SUM(D26:D27)</f>
        <v>0</v>
      </c>
      <c r="E28" s="58">
        <f>SUM(E26:E27)</f>
        <v>6.8</v>
      </c>
      <c r="F28" s="58">
        <f>SUM(F26:F27)</f>
        <v>-39.800000000000004</v>
      </c>
      <c r="G28" s="52"/>
      <c r="H28" s="58">
        <f>SUM(H26:H27)</f>
        <v>0</v>
      </c>
      <c r="I28" s="58">
        <f>SUM(I26:I27)</f>
        <v>0</v>
      </c>
      <c r="J28" s="58">
        <f>SUM(J26:J27)</f>
        <v>-39.800000000000004</v>
      </c>
      <c r="K28" s="3"/>
      <c r="L28" s="3"/>
      <c r="M28" s="3"/>
      <c r="N28" s="3"/>
      <c r="O28" s="3"/>
      <c r="P28" s="3"/>
      <c r="Q28" s="3"/>
      <c r="R28" s="3"/>
      <c r="S28" s="3"/>
      <c r="T28" s="3"/>
      <c r="U28" s="3"/>
      <c r="V28" s="3"/>
      <c r="W28" s="3"/>
      <c r="X28" s="3"/>
      <c r="Y28" s="3"/>
      <c r="Z28" s="3"/>
    </row>
    <row r="29" spans="1:26" x14ac:dyDescent="0.2">
      <c r="A29" s="3"/>
      <c r="B29" s="3"/>
      <c r="C29" s="3"/>
      <c r="D29" s="74"/>
      <c r="E29" s="3"/>
      <c r="F29" s="3"/>
      <c r="G29" s="3"/>
      <c r="H29" s="3"/>
      <c r="I29" s="3"/>
      <c r="J29" s="3"/>
      <c r="K29" s="3"/>
      <c r="L29" s="3"/>
      <c r="M29" s="3"/>
      <c r="N29" s="3"/>
      <c r="O29" s="3"/>
      <c r="P29" s="3"/>
      <c r="Q29" s="3"/>
      <c r="R29" s="3"/>
      <c r="S29" s="3"/>
      <c r="T29" s="3"/>
      <c r="U29" s="3"/>
      <c r="V29" s="3"/>
      <c r="W29" s="3"/>
      <c r="X29" s="3"/>
      <c r="Y29" s="3"/>
      <c r="Z29" s="3"/>
    </row>
    <row r="30" spans="1:26" x14ac:dyDescent="0.2">
      <c r="A30" s="61" t="s">
        <v>63</v>
      </c>
      <c r="B30" s="54">
        <f>B24+B28</f>
        <v>85.300000000000011</v>
      </c>
      <c r="C30" s="54">
        <f>C24+C28</f>
        <v>0</v>
      </c>
      <c r="D30" s="54">
        <f>D24+D28</f>
        <v>93.899999999999991</v>
      </c>
      <c r="E30" s="54">
        <f>E24+E28</f>
        <v>28.7</v>
      </c>
      <c r="F30" s="54">
        <v>208</v>
      </c>
      <c r="G30" s="52"/>
      <c r="H30" s="54">
        <f>H28+H24</f>
        <v>0</v>
      </c>
      <c r="I30" s="54">
        <f>I28+I24</f>
        <v>0</v>
      </c>
      <c r="J30" s="54">
        <f>J28+J24</f>
        <v>207.89999999999998</v>
      </c>
      <c r="K30" s="3"/>
      <c r="L30" s="3"/>
      <c r="M30" s="3"/>
      <c r="N30" s="3"/>
      <c r="O30" s="3"/>
      <c r="P30" s="3"/>
      <c r="Q30" s="3"/>
      <c r="R30" s="3"/>
      <c r="S30" s="3"/>
      <c r="T30" s="3"/>
      <c r="U30" s="3"/>
      <c r="V30" s="3"/>
      <c r="W30" s="3"/>
      <c r="X30" s="3"/>
      <c r="Y30" s="3"/>
      <c r="Z30" s="3"/>
    </row>
    <row r="31" spans="1:26" x14ac:dyDescent="0.2">
      <c r="A31" s="5" t="s">
        <v>28</v>
      </c>
      <c r="B31" s="26">
        <v>-12.9</v>
      </c>
      <c r="C31" s="26">
        <v>0</v>
      </c>
      <c r="D31" s="26">
        <v>-32.5</v>
      </c>
      <c r="E31" s="26">
        <v>-10.9</v>
      </c>
      <c r="F31" s="26">
        <v>-56.3</v>
      </c>
      <c r="G31" s="3"/>
      <c r="H31" s="26">
        <v>0</v>
      </c>
      <c r="I31" s="26">
        <v>0</v>
      </c>
      <c r="J31" s="22">
        <f>F31-H31+I31</f>
        <v>-56.3</v>
      </c>
      <c r="K31" s="3"/>
      <c r="L31" s="3"/>
      <c r="M31" s="3"/>
      <c r="N31" s="3"/>
      <c r="O31" s="3"/>
      <c r="P31" s="3"/>
      <c r="Q31" s="3"/>
      <c r="R31" s="3"/>
      <c r="S31" s="3"/>
      <c r="T31" s="3"/>
      <c r="U31" s="3"/>
      <c r="V31" s="3"/>
      <c r="W31" s="3"/>
      <c r="X31" s="3"/>
      <c r="Y31" s="3"/>
      <c r="Z31" s="3"/>
    </row>
    <row r="32" spans="1:26" x14ac:dyDescent="0.2">
      <c r="A32" s="61" t="s">
        <v>64</v>
      </c>
      <c r="B32" s="57">
        <f>SUM(B30:B31)</f>
        <v>72.400000000000006</v>
      </c>
      <c r="C32" s="57">
        <f>SUM(C30:C31)</f>
        <v>0</v>
      </c>
      <c r="D32" s="57">
        <f>SUM(D30:D31)</f>
        <v>61.399999999999991</v>
      </c>
      <c r="E32" s="57">
        <f>SUM(E30:E31)</f>
        <v>17.799999999999997</v>
      </c>
      <c r="F32" s="57">
        <v>151.69999999999999</v>
      </c>
      <c r="G32" s="52"/>
      <c r="H32" s="57">
        <f>SUM(H30:H31)</f>
        <v>0</v>
      </c>
      <c r="I32" s="57">
        <f>SUM(I30:I31)</f>
        <v>0</v>
      </c>
      <c r="J32" s="57">
        <f>SUM(J30:J31)</f>
        <v>151.59999999999997</v>
      </c>
      <c r="K32" s="3"/>
      <c r="L32" s="3"/>
      <c r="M32" s="3"/>
      <c r="N32" s="3"/>
      <c r="O32" s="3"/>
      <c r="P32" s="3"/>
      <c r="Q32" s="3"/>
      <c r="R32" s="3"/>
      <c r="S32" s="3"/>
      <c r="T32" s="3"/>
      <c r="U32" s="3"/>
      <c r="V32" s="3"/>
      <c r="W32" s="3"/>
      <c r="X32" s="3"/>
      <c r="Y32" s="3"/>
      <c r="Z32" s="3"/>
    </row>
    <row r="33" spans="1:26" ht="25.5" x14ac:dyDescent="0.2">
      <c r="A33" s="5" t="s">
        <v>65</v>
      </c>
      <c r="B33" s="22">
        <v>-5.5</v>
      </c>
      <c r="C33" s="22">
        <v>0</v>
      </c>
      <c r="D33" s="22">
        <v>-1.8</v>
      </c>
      <c r="E33" s="22">
        <v>0</v>
      </c>
      <c r="F33" s="22">
        <v>-7.3</v>
      </c>
      <c r="G33" s="3"/>
      <c r="H33" s="22">
        <v>0</v>
      </c>
      <c r="I33" s="22">
        <v>0</v>
      </c>
      <c r="J33" s="22">
        <f>F33-H33+I33</f>
        <v>-7.3</v>
      </c>
      <c r="K33" s="3"/>
      <c r="L33" s="3"/>
      <c r="M33" s="3"/>
      <c r="N33" s="3"/>
      <c r="O33" s="3"/>
      <c r="P33" s="3"/>
      <c r="Q33" s="3"/>
      <c r="R33" s="3"/>
      <c r="S33" s="3"/>
      <c r="T33" s="3"/>
      <c r="U33" s="3"/>
      <c r="V33" s="3"/>
      <c r="W33" s="3"/>
      <c r="X33" s="3"/>
      <c r="Y33" s="3"/>
      <c r="Z33" s="3"/>
    </row>
    <row r="34" spans="1:26" ht="25.5" x14ac:dyDescent="0.2">
      <c r="A34" s="61" t="s">
        <v>31</v>
      </c>
      <c r="B34" s="55">
        <f>SUM(B32:B33)</f>
        <v>66.900000000000006</v>
      </c>
      <c r="C34" s="55">
        <f>SUM(C32:C33)</f>
        <v>0</v>
      </c>
      <c r="D34" s="55">
        <f>SUM(D32:D33)</f>
        <v>59.599999999999994</v>
      </c>
      <c r="E34" s="55">
        <f>SUM(E32:E33)</f>
        <v>17.799999999999997</v>
      </c>
      <c r="F34" s="55">
        <v>144.4</v>
      </c>
      <c r="G34" s="52"/>
      <c r="H34" s="55">
        <f>SUM(H32:H33)</f>
        <v>0</v>
      </c>
      <c r="I34" s="55">
        <f>SUM(I32:I33)</f>
        <v>0</v>
      </c>
      <c r="J34" s="55">
        <f>SUM(J32:J33)</f>
        <v>144.29999999999995</v>
      </c>
      <c r="K34" s="3"/>
      <c r="L34" s="3"/>
      <c r="M34" s="3"/>
      <c r="N34" s="3"/>
      <c r="O34" s="3"/>
      <c r="P34" s="3"/>
      <c r="Q34" s="3"/>
      <c r="R34" s="3"/>
      <c r="S34" s="3"/>
      <c r="T34" s="3"/>
      <c r="U34" s="3"/>
      <c r="V34" s="3"/>
      <c r="W34" s="3"/>
      <c r="X34" s="3"/>
      <c r="Y34" s="3"/>
      <c r="Z34" s="3"/>
    </row>
    <row r="35" spans="1:26"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x14ac:dyDescent="0.2">
      <c r="A36" s="61" t="s">
        <v>103</v>
      </c>
      <c r="B36" s="54">
        <v>153.6</v>
      </c>
      <c r="C36" s="52"/>
      <c r="D36" s="52"/>
      <c r="E36" s="52"/>
      <c r="F36" s="54">
        <v>153.6</v>
      </c>
      <c r="G36" s="52"/>
      <c r="H36" s="54"/>
      <c r="I36" s="52"/>
      <c r="J36" s="54">
        <f>F36</f>
        <v>153.6</v>
      </c>
      <c r="K36" s="3"/>
      <c r="L36" s="3"/>
      <c r="M36" s="3"/>
      <c r="N36" s="3"/>
      <c r="O36" s="3"/>
      <c r="P36" s="3"/>
      <c r="Q36" s="3"/>
      <c r="R36" s="3"/>
      <c r="S36" s="3"/>
      <c r="T36" s="3"/>
      <c r="U36" s="3"/>
      <c r="V36" s="3"/>
      <c r="W36" s="3"/>
      <c r="X36" s="3"/>
      <c r="Y36" s="3"/>
      <c r="Z36" s="3"/>
    </row>
    <row r="37" spans="1:26" ht="14.25" x14ac:dyDescent="0.2">
      <c r="A37" s="5" t="s">
        <v>104</v>
      </c>
      <c r="B37" s="70">
        <f>B34/$B$36</f>
        <v>0.43554687500000006</v>
      </c>
      <c r="C37" s="70">
        <f>C34/$B$36</f>
        <v>0</v>
      </c>
      <c r="D37" s="70">
        <f>D34/$B$36</f>
        <v>0.38802083333333331</v>
      </c>
      <c r="E37" s="70">
        <f>E34/$B$36</f>
        <v>0.11588541666666666</v>
      </c>
      <c r="F37" s="70">
        <f>F34/$B$36</f>
        <v>0.94010416666666674</v>
      </c>
      <c r="G37" s="3"/>
      <c r="H37" s="70">
        <f>H34/$B$36</f>
        <v>0</v>
      </c>
      <c r="I37" s="70">
        <f>I34/$B$36</f>
        <v>0</v>
      </c>
      <c r="J37" s="70">
        <f>J34/$B$36</f>
        <v>0.93945312499999978</v>
      </c>
      <c r="K37" s="3"/>
      <c r="L37" s="3"/>
      <c r="M37" s="3"/>
      <c r="N37" s="3"/>
      <c r="O37" s="3"/>
      <c r="P37" s="3"/>
      <c r="Q37" s="3"/>
      <c r="R37" s="3"/>
      <c r="S37" s="3"/>
      <c r="T37" s="3"/>
      <c r="U37" s="3"/>
      <c r="V37" s="3"/>
      <c r="W37" s="3"/>
      <c r="X37" s="3"/>
      <c r="Y37" s="3"/>
      <c r="Z37" s="3"/>
    </row>
    <row r="38" spans="1:26"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2">
      <c r="A39" s="39" t="s">
        <v>108</v>
      </c>
      <c r="B39" s="2"/>
      <c r="C39" s="2"/>
      <c r="D39" s="2"/>
      <c r="E39" s="2"/>
      <c r="F39" s="2"/>
      <c r="G39" s="14"/>
      <c r="H39" s="14"/>
      <c r="I39" s="14"/>
      <c r="J39" s="14"/>
      <c r="K39" s="3"/>
      <c r="L39" s="3"/>
      <c r="M39" s="3"/>
      <c r="N39" s="3"/>
      <c r="O39" s="3"/>
      <c r="P39" s="3"/>
      <c r="Q39" s="3"/>
      <c r="R39" s="3"/>
      <c r="S39" s="3"/>
      <c r="T39" s="3"/>
      <c r="U39" s="3"/>
      <c r="V39" s="3"/>
      <c r="W39" s="3"/>
      <c r="X39" s="3"/>
      <c r="Y39" s="3"/>
      <c r="Z39" s="3"/>
    </row>
    <row r="40" spans="1:26" x14ac:dyDescent="0.2">
      <c r="A40" s="40"/>
      <c r="B40" s="40"/>
      <c r="C40" s="40"/>
      <c r="D40" s="40"/>
      <c r="E40" s="40"/>
      <c r="F40" s="40"/>
      <c r="G40" s="3"/>
      <c r="H40" s="3"/>
      <c r="I40" s="3"/>
      <c r="J40" s="3"/>
      <c r="K40" s="3"/>
      <c r="L40" s="3"/>
      <c r="M40" s="3"/>
      <c r="N40" s="3"/>
      <c r="O40" s="3"/>
      <c r="P40" s="3"/>
      <c r="Q40" s="3"/>
      <c r="R40" s="3"/>
      <c r="S40" s="3"/>
      <c r="T40" s="3"/>
      <c r="U40" s="3"/>
      <c r="V40" s="3"/>
      <c r="W40" s="3"/>
      <c r="X40" s="3"/>
      <c r="Y40" s="3"/>
      <c r="Z40" s="3"/>
    </row>
    <row r="41" spans="1:26" x14ac:dyDescent="0.2">
      <c r="A41" s="39" t="s">
        <v>96</v>
      </c>
      <c r="B41" s="2"/>
      <c r="C41" s="2"/>
      <c r="D41" s="2"/>
      <c r="E41" s="2"/>
      <c r="F41" s="2"/>
      <c r="G41" s="14"/>
      <c r="H41" s="14"/>
      <c r="I41" s="14"/>
      <c r="J41" s="14"/>
      <c r="K41" s="3"/>
      <c r="L41" s="3"/>
      <c r="M41" s="3"/>
      <c r="N41" s="3"/>
      <c r="O41" s="3"/>
      <c r="P41" s="3"/>
      <c r="Q41" s="3"/>
      <c r="R41" s="3"/>
      <c r="S41" s="3"/>
      <c r="T41" s="3"/>
      <c r="U41" s="3"/>
      <c r="V41" s="3"/>
      <c r="W41" s="3"/>
      <c r="X41" s="3"/>
      <c r="Y41" s="3"/>
      <c r="Z41" s="3"/>
    </row>
    <row r="42" spans="1:26" x14ac:dyDescent="0.2">
      <c r="A42" s="40"/>
      <c r="G42" s="3"/>
      <c r="K42" s="3"/>
      <c r="L42" s="3"/>
      <c r="M42" s="3"/>
      <c r="N42" s="3"/>
      <c r="O42" s="3"/>
      <c r="P42" s="3"/>
      <c r="Q42" s="3"/>
      <c r="R42" s="3"/>
      <c r="S42" s="3"/>
      <c r="T42" s="3"/>
      <c r="U42" s="3"/>
      <c r="V42" s="3"/>
      <c r="W42" s="3"/>
      <c r="X42" s="3"/>
      <c r="Y42" s="3"/>
      <c r="Z42" s="3"/>
    </row>
    <row r="43" spans="1:26" ht="38.25" customHeight="1" x14ac:dyDescent="0.2">
      <c r="A43" s="39" t="s">
        <v>109</v>
      </c>
      <c r="B43" s="2"/>
      <c r="C43" s="2"/>
      <c r="D43" s="2"/>
      <c r="E43" s="2"/>
      <c r="F43" s="2"/>
      <c r="G43" s="14"/>
      <c r="H43" s="14"/>
      <c r="I43" s="14"/>
      <c r="J43" s="14"/>
      <c r="K43" s="3"/>
      <c r="L43" s="3"/>
      <c r="M43" s="3"/>
      <c r="N43" s="3"/>
      <c r="O43" s="3"/>
      <c r="P43" s="3"/>
      <c r="Q43" s="3"/>
      <c r="R43" s="3"/>
      <c r="S43" s="3"/>
      <c r="T43" s="3"/>
      <c r="U43" s="3"/>
      <c r="V43" s="3"/>
      <c r="W43" s="3"/>
      <c r="X43" s="3"/>
      <c r="Y43" s="3"/>
      <c r="Z43" s="3"/>
    </row>
    <row r="44" spans="1:26" x14ac:dyDescent="0.2">
      <c r="A44" s="40"/>
      <c r="G44" s="3"/>
      <c r="K44" s="3"/>
      <c r="L44" s="3"/>
      <c r="M44" s="3"/>
      <c r="N44" s="3"/>
      <c r="O44" s="3"/>
      <c r="P44" s="3"/>
      <c r="Q44" s="3"/>
      <c r="R44" s="3"/>
      <c r="S44" s="3"/>
      <c r="T44" s="3"/>
      <c r="U44" s="3"/>
      <c r="V44" s="3"/>
      <c r="W44" s="3"/>
      <c r="X44" s="3"/>
      <c r="Y44" s="3"/>
      <c r="Z44" s="3"/>
    </row>
    <row r="45" spans="1:26" ht="78" customHeight="1" x14ac:dyDescent="0.2">
      <c r="A45" s="39" t="s">
        <v>110</v>
      </c>
      <c r="B45" s="2"/>
      <c r="C45" s="2"/>
      <c r="D45" s="2"/>
      <c r="E45" s="2"/>
      <c r="F45" s="2"/>
      <c r="G45" s="14"/>
      <c r="H45" s="2"/>
      <c r="I45" s="2"/>
      <c r="J45" s="2"/>
      <c r="K45" s="3"/>
      <c r="L45" s="3"/>
      <c r="M45" s="3"/>
      <c r="N45" s="3"/>
      <c r="O45" s="3"/>
      <c r="P45" s="3"/>
      <c r="Q45" s="3"/>
      <c r="R45" s="3"/>
      <c r="S45" s="3"/>
      <c r="T45" s="3"/>
      <c r="U45" s="3"/>
      <c r="V45" s="3"/>
      <c r="W45" s="3"/>
      <c r="X45" s="3"/>
      <c r="Y45" s="3"/>
      <c r="Z45" s="3"/>
    </row>
    <row r="46" spans="1:26" x14ac:dyDescent="0.2">
      <c r="A46" s="40"/>
      <c r="G46" s="3"/>
      <c r="K46" s="3"/>
      <c r="L46" s="3"/>
      <c r="M46" s="3"/>
      <c r="N46" s="3"/>
      <c r="O46" s="3"/>
      <c r="P46" s="3"/>
      <c r="Q46" s="3"/>
      <c r="R46" s="3"/>
      <c r="S46" s="3"/>
      <c r="T46" s="3"/>
      <c r="U46" s="3"/>
      <c r="V46" s="3"/>
      <c r="W46" s="3"/>
      <c r="X46" s="3"/>
      <c r="Y46" s="3"/>
      <c r="Z46" s="3"/>
    </row>
    <row r="47" spans="1:26" x14ac:dyDescent="0.2">
      <c r="A47" s="39" t="s">
        <v>99</v>
      </c>
      <c r="B47" s="2"/>
      <c r="C47" s="2"/>
      <c r="D47" s="2"/>
      <c r="E47" s="2"/>
      <c r="F47" s="2"/>
      <c r="G47" s="14"/>
      <c r="H47" s="14"/>
      <c r="I47" s="14"/>
      <c r="J47" s="14"/>
      <c r="K47" s="3"/>
      <c r="L47" s="3"/>
      <c r="M47" s="3"/>
      <c r="N47" s="3"/>
      <c r="O47" s="3"/>
      <c r="P47" s="3"/>
      <c r="Q47" s="3"/>
      <c r="R47" s="3"/>
      <c r="S47" s="3"/>
      <c r="T47" s="3"/>
      <c r="U47" s="3"/>
      <c r="V47" s="3"/>
      <c r="W47" s="3"/>
      <c r="X47" s="3"/>
      <c r="Y47" s="3"/>
      <c r="Z47" s="3"/>
    </row>
    <row r="48" spans="1:26" x14ac:dyDescent="0.2">
      <c r="A48" s="3"/>
      <c r="K48" s="3"/>
      <c r="L48" s="3"/>
      <c r="M48" s="3"/>
      <c r="N48" s="3"/>
      <c r="O48" s="3"/>
      <c r="P48" s="3"/>
      <c r="Q48" s="3"/>
      <c r="R48" s="3"/>
      <c r="S48" s="3"/>
      <c r="T48" s="3"/>
      <c r="U48" s="3"/>
      <c r="V48" s="3"/>
      <c r="W48" s="3"/>
      <c r="X48" s="3"/>
      <c r="Y48" s="3"/>
      <c r="Z48" s="3"/>
    </row>
    <row r="49" spans="1:26" x14ac:dyDescent="0.2">
      <c r="A49" s="3"/>
      <c r="K49" s="3"/>
      <c r="L49" s="3"/>
      <c r="M49" s="3"/>
      <c r="N49" s="3"/>
      <c r="O49" s="3"/>
      <c r="P49" s="3"/>
      <c r="Q49" s="3"/>
      <c r="R49" s="3"/>
      <c r="S49" s="3"/>
      <c r="T49" s="3"/>
      <c r="U49" s="3"/>
      <c r="V49" s="3"/>
      <c r="W49" s="3"/>
      <c r="X49" s="3"/>
      <c r="Y49" s="3"/>
      <c r="Z49" s="3"/>
    </row>
    <row r="50" spans="1:26"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2">
      <c r="A51" s="3"/>
      <c r="K51" s="3"/>
      <c r="L51" s="3"/>
      <c r="M51" s="3"/>
      <c r="N51" s="3"/>
      <c r="O51" s="3"/>
      <c r="P51" s="3"/>
      <c r="Q51" s="3"/>
      <c r="R51" s="3"/>
      <c r="S51" s="3"/>
      <c r="T51" s="3"/>
      <c r="U51" s="3"/>
      <c r="V51" s="3"/>
      <c r="W51" s="3"/>
      <c r="X51" s="3"/>
      <c r="Y51" s="3"/>
      <c r="Z51" s="3"/>
    </row>
    <row r="52" spans="1:26"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2">
      <c r="A53" s="3"/>
      <c r="K53" s="3"/>
      <c r="L53" s="3"/>
      <c r="M53" s="3"/>
      <c r="N53" s="3"/>
      <c r="O53" s="3"/>
      <c r="P53" s="3"/>
      <c r="Q53" s="3"/>
      <c r="R53" s="3"/>
      <c r="S53" s="3"/>
      <c r="T53" s="3"/>
      <c r="U53" s="3"/>
      <c r="V53" s="3"/>
      <c r="W53" s="3"/>
      <c r="X53" s="3"/>
      <c r="Y53" s="3"/>
      <c r="Z53" s="3"/>
    </row>
    <row r="54" spans="1:26"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2">
      <c r="A79" s="3"/>
      <c r="G79" s="3"/>
      <c r="H79" s="3"/>
      <c r="I79" s="3"/>
      <c r="J79" s="3"/>
    </row>
    <row r="80" spans="1:26" x14ac:dyDescent="0.2">
      <c r="A80" s="3"/>
      <c r="G80" s="3"/>
      <c r="H80" s="3"/>
      <c r="I80" s="3"/>
      <c r="J80" s="3"/>
    </row>
    <row r="81" spans="1:10" x14ac:dyDescent="0.2">
      <c r="A81" s="3"/>
      <c r="G81" s="3"/>
      <c r="H81" s="3"/>
      <c r="I81" s="3"/>
      <c r="J81" s="3"/>
    </row>
    <row r="82" spans="1:10" x14ac:dyDescent="0.2">
      <c r="A82" s="3"/>
      <c r="G82" s="3"/>
      <c r="H82" s="3"/>
      <c r="I82" s="3"/>
      <c r="J82" s="3"/>
    </row>
    <row r="83" spans="1:10" x14ac:dyDescent="0.2">
      <c r="A83" s="3"/>
      <c r="G83" s="3"/>
      <c r="H83" s="3"/>
      <c r="I83" s="3"/>
      <c r="J83" s="3"/>
    </row>
    <row r="84" spans="1:10" x14ac:dyDescent="0.2">
      <c r="A84" s="3"/>
      <c r="G84" s="3"/>
      <c r="H84" s="3"/>
      <c r="I84" s="3"/>
      <c r="J84" s="3"/>
    </row>
    <row r="85" spans="1:10" x14ac:dyDescent="0.2">
      <c r="A85" s="3"/>
      <c r="G85" s="3"/>
      <c r="H85" s="3"/>
      <c r="I85" s="3"/>
      <c r="J85" s="3"/>
    </row>
    <row r="86" spans="1:10" x14ac:dyDescent="0.2">
      <c r="A86" s="3"/>
      <c r="G86" s="3"/>
      <c r="H86" s="3"/>
      <c r="I86" s="3"/>
      <c r="J86" s="3"/>
    </row>
    <row r="87" spans="1:10" x14ac:dyDescent="0.2">
      <c r="A87" s="3"/>
      <c r="G87" s="3"/>
      <c r="H87" s="3"/>
      <c r="I87" s="3"/>
      <c r="J87" s="3"/>
    </row>
    <row r="88" spans="1:10" x14ac:dyDescent="0.2">
      <c r="A88" s="3"/>
      <c r="G88" s="3"/>
      <c r="H88" s="3"/>
      <c r="I88" s="3"/>
      <c r="J88" s="3"/>
    </row>
    <row r="89" spans="1:10" x14ac:dyDescent="0.2">
      <c r="A89" s="3"/>
      <c r="G89" s="3"/>
      <c r="H89" s="3"/>
      <c r="I89" s="3"/>
      <c r="J89" s="3"/>
    </row>
    <row r="90" spans="1:10" x14ac:dyDescent="0.2">
      <c r="A90" s="3"/>
      <c r="G90" s="3"/>
      <c r="H90" s="3"/>
      <c r="I90" s="3"/>
      <c r="J90" s="3"/>
    </row>
    <row r="91" spans="1:10" x14ac:dyDescent="0.2">
      <c r="A91" s="3"/>
      <c r="G91" s="3"/>
      <c r="H91" s="3"/>
      <c r="I91" s="3"/>
      <c r="J91" s="3"/>
    </row>
    <row r="92" spans="1:10" x14ac:dyDescent="0.2">
      <c r="A92" s="3"/>
      <c r="G92" s="3"/>
      <c r="H92" s="3"/>
      <c r="I92" s="3"/>
      <c r="J92" s="3"/>
    </row>
    <row r="93" spans="1:10" x14ac:dyDescent="0.2">
      <c r="A93" s="3"/>
      <c r="G93" s="3"/>
      <c r="H93" s="3"/>
      <c r="I93" s="3"/>
      <c r="J93" s="3"/>
    </row>
    <row r="94" spans="1:10" x14ac:dyDescent="0.2">
      <c r="A94" s="3"/>
      <c r="G94" s="3"/>
      <c r="H94" s="3"/>
      <c r="I94" s="3"/>
      <c r="J94" s="3"/>
    </row>
    <row r="95" spans="1:10" x14ac:dyDescent="0.2">
      <c r="A95" s="3"/>
      <c r="G95" s="3"/>
      <c r="H95" s="3"/>
      <c r="I95" s="3"/>
      <c r="J95" s="3"/>
    </row>
    <row r="96" spans="1:10" x14ac:dyDescent="0.2">
      <c r="A96" s="3"/>
      <c r="G96" s="3"/>
      <c r="H96" s="3"/>
      <c r="I96" s="3"/>
      <c r="J96" s="3"/>
    </row>
    <row r="97" spans="1:10" x14ac:dyDescent="0.2">
      <c r="A97" s="3"/>
      <c r="G97" s="3"/>
      <c r="H97" s="3"/>
      <c r="I97" s="3"/>
      <c r="J97" s="3"/>
    </row>
    <row r="98" spans="1:10" x14ac:dyDescent="0.2">
      <c r="A98" s="3"/>
      <c r="G98" s="3"/>
      <c r="H98" s="3"/>
      <c r="I98" s="3"/>
      <c r="J98" s="3"/>
    </row>
    <row r="99" spans="1:10" x14ac:dyDescent="0.2">
      <c r="A99" s="3"/>
      <c r="G99" s="3"/>
      <c r="H99" s="3"/>
      <c r="I99" s="3"/>
      <c r="J99" s="3"/>
    </row>
    <row r="100" spans="1:10" x14ac:dyDescent="0.2">
      <c r="A100" s="3"/>
      <c r="G100" s="3"/>
      <c r="H100" s="3"/>
      <c r="I100" s="3"/>
      <c r="J100" s="3"/>
    </row>
    <row r="101" spans="1:10" x14ac:dyDescent="0.2">
      <c r="A101" s="3"/>
      <c r="G101" s="3"/>
      <c r="H101" s="3"/>
      <c r="I101" s="3"/>
      <c r="J101" s="3"/>
    </row>
    <row r="102" spans="1:10" x14ac:dyDescent="0.2">
      <c r="A102" s="3"/>
      <c r="G102" s="3"/>
      <c r="H102" s="3"/>
      <c r="I102" s="3"/>
      <c r="J102" s="3"/>
    </row>
  </sheetData>
  <mergeCells count="9">
    <mergeCell ref="A41:J41"/>
    <mergeCell ref="A43:J43"/>
    <mergeCell ref="A45:J45"/>
    <mergeCell ref="A47:J47"/>
    <mergeCell ref="A1:I1"/>
    <mergeCell ref="A2:G2"/>
    <mergeCell ref="B5:J5"/>
    <mergeCell ref="B6:J6"/>
    <mergeCell ref="A39:J39"/>
  </mergeCells>
  <pageMargins left="0.7" right="0.7" top="0.75" bottom="0.75" header="0.3" footer="0.3"/>
  <pageSetup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
  <sheetViews>
    <sheetView zoomScaleNormal="100" workbookViewId="0">
      <selection sqref="A1:H1"/>
    </sheetView>
  </sheetViews>
  <sheetFormatPr defaultColWidth="21.5" defaultRowHeight="12.75" x14ac:dyDescent="0.2"/>
  <cols>
    <col min="1" max="1" width="54.1640625" style="5" customWidth="1"/>
    <col min="2" max="6" width="21.5" style="5"/>
    <col min="7" max="7" width="1" style="5" customWidth="1"/>
    <col min="8" max="10" width="21.5" style="5"/>
    <col min="11" max="11" width="8.1640625" style="5" customWidth="1"/>
    <col min="12" max="16384" width="21.5" style="5"/>
  </cols>
  <sheetData>
    <row r="1" spans="1:26" x14ac:dyDescent="0.2">
      <c r="A1" s="1" t="s">
        <v>69</v>
      </c>
      <c r="B1" s="2"/>
      <c r="C1" s="2"/>
      <c r="D1" s="2"/>
      <c r="E1" s="2"/>
      <c r="F1" s="2"/>
      <c r="G1" s="2"/>
      <c r="H1" s="2"/>
      <c r="I1" s="3"/>
      <c r="J1" s="3"/>
      <c r="K1" s="3"/>
      <c r="L1" s="3"/>
      <c r="M1" s="3"/>
      <c r="N1" s="3"/>
      <c r="O1" s="3"/>
      <c r="P1" s="3"/>
      <c r="Q1" s="3"/>
      <c r="R1" s="3"/>
      <c r="S1" s="3"/>
      <c r="T1" s="3"/>
      <c r="U1" s="3"/>
      <c r="V1" s="3"/>
      <c r="W1" s="3"/>
      <c r="X1" s="3"/>
      <c r="Y1" s="3"/>
      <c r="Z1" s="3"/>
    </row>
    <row r="2" spans="1:26" x14ac:dyDescent="0.2">
      <c r="A2" s="2" t="s">
        <v>1</v>
      </c>
      <c r="B2" s="2"/>
      <c r="C2" s="2"/>
      <c r="D2" s="2"/>
      <c r="E2" s="2"/>
      <c r="F2" s="2"/>
      <c r="G2" s="3"/>
      <c r="H2" s="3"/>
      <c r="I2" s="3"/>
      <c r="J2" s="3"/>
      <c r="K2" s="3"/>
      <c r="L2" s="3"/>
      <c r="M2" s="3"/>
      <c r="N2" s="3"/>
      <c r="O2" s="3"/>
      <c r="P2" s="3"/>
      <c r="Q2" s="3"/>
      <c r="R2" s="3"/>
      <c r="S2" s="3"/>
      <c r="T2" s="3"/>
      <c r="U2" s="3"/>
      <c r="V2" s="3"/>
      <c r="W2" s="3"/>
      <c r="X2" s="3"/>
      <c r="Y2" s="3"/>
      <c r="Z2" s="3"/>
    </row>
    <row r="3" spans="1:26" x14ac:dyDescent="0.2">
      <c r="A3" s="50" t="s">
        <v>49</v>
      </c>
      <c r="B3" s="3"/>
      <c r="C3" s="3"/>
      <c r="D3" s="3"/>
      <c r="E3" s="3"/>
      <c r="F3" s="3"/>
      <c r="G3" s="3"/>
      <c r="H3" s="3"/>
      <c r="I3" s="3"/>
      <c r="J3" s="3"/>
      <c r="K3" s="3"/>
      <c r="L3" s="3"/>
      <c r="M3" s="3"/>
      <c r="N3" s="3"/>
      <c r="O3" s="3"/>
      <c r="P3" s="3"/>
      <c r="Q3" s="3"/>
      <c r="R3" s="3"/>
      <c r="S3" s="3"/>
      <c r="T3" s="3"/>
      <c r="U3" s="3"/>
      <c r="V3" s="3"/>
      <c r="W3" s="3"/>
      <c r="X3" s="3"/>
      <c r="Y3" s="3"/>
      <c r="Z3" s="3"/>
    </row>
    <row r="4" spans="1:26" x14ac:dyDescent="0.2">
      <c r="A4" s="3"/>
      <c r="B4" s="3"/>
      <c r="C4" s="3"/>
      <c r="D4" s="3"/>
      <c r="E4" s="3"/>
      <c r="F4" s="3"/>
      <c r="G4" s="3"/>
      <c r="H4" s="3"/>
      <c r="I4" s="3"/>
      <c r="J4" s="3"/>
      <c r="K4" s="3"/>
      <c r="L4" s="3"/>
      <c r="M4" s="3"/>
      <c r="N4" s="3"/>
      <c r="O4" s="3"/>
      <c r="P4" s="3"/>
      <c r="Q4" s="3"/>
      <c r="R4" s="3"/>
      <c r="S4" s="3"/>
      <c r="T4" s="3"/>
      <c r="U4" s="3"/>
      <c r="V4" s="3"/>
      <c r="W4" s="3"/>
      <c r="X4" s="3"/>
      <c r="Y4" s="3"/>
      <c r="Z4" s="3"/>
    </row>
    <row r="5" spans="1:26" x14ac:dyDescent="0.2">
      <c r="A5" s="3"/>
      <c r="B5" s="11" t="s">
        <v>50</v>
      </c>
      <c r="C5" s="12"/>
      <c r="D5" s="12"/>
      <c r="E5" s="12"/>
      <c r="F5" s="12"/>
      <c r="G5" s="12"/>
      <c r="H5" s="12"/>
      <c r="I5" s="12"/>
      <c r="J5" s="12"/>
      <c r="K5" s="3"/>
      <c r="L5" s="3"/>
      <c r="M5" s="3"/>
      <c r="N5" s="3"/>
      <c r="O5" s="3"/>
      <c r="P5" s="3"/>
      <c r="Q5" s="3"/>
      <c r="R5" s="3"/>
      <c r="S5" s="3"/>
      <c r="T5" s="3"/>
      <c r="U5" s="3"/>
      <c r="V5" s="3"/>
      <c r="W5" s="3"/>
      <c r="X5" s="3"/>
      <c r="Y5" s="3"/>
      <c r="Z5" s="3"/>
    </row>
    <row r="6" spans="1:26" x14ac:dyDescent="0.2">
      <c r="A6" s="3"/>
      <c r="B6" s="65">
        <v>42825</v>
      </c>
      <c r="C6" s="12"/>
      <c r="D6" s="12"/>
      <c r="E6" s="12"/>
      <c r="F6" s="12"/>
      <c r="G6" s="12"/>
      <c r="H6" s="12"/>
      <c r="I6" s="12"/>
      <c r="J6" s="12"/>
      <c r="K6" s="3"/>
      <c r="L6" s="3"/>
      <c r="M6" s="3"/>
      <c r="N6" s="3"/>
      <c r="O6" s="3"/>
      <c r="P6" s="3"/>
      <c r="Q6" s="3"/>
      <c r="R6" s="3"/>
      <c r="S6" s="3"/>
      <c r="T6" s="3"/>
      <c r="U6" s="3"/>
      <c r="V6" s="3"/>
      <c r="W6" s="3"/>
      <c r="X6" s="3"/>
      <c r="Y6" s="3"/>
      <c r="Z6" s="3"/>
    </row>
    <row r="7" spans="1:26" ht="38.25" x14ac:dyDescent="0.2">
      <c r="A7" s="3"/>
      <c r="B7" s="72" t="s">
        <v>52</v>
      </c>
      <c r="C7" s="72" t="s">
        <v>92</v>
      </c>
      <c r="D7" s="72" t="s">
        <v>93</v>
      </c>
      <c r="E7" s="72" t="s">
        <v>100</v>
      </c>
      <c r="F7" s="72" t="s">
        <v>53</v>
      </c>
      <c r="G7" s="3"/>
      <c r="H7" s="72" t="s">
        <v>101</v>
      </c>
      <c r="I7" s="72" t="s">
        <v>102</v>
      </c>
      <c r="J7" s="72" t="s">
        <v>54</v>
      </c>
      <c r="K7" s="3"/>
      <c r="L7" s="3"/>
      <c r="M7" s="3"/>
      <c r="N7" s="3"/>
      <c r="O7" s="3"/>
      <c r="P7" s="3"/>
      <c r="Q7" s="3"/>
      <c r="R7" s="3"/>
      <c r="S7" s="3"/>
      <c r="T7" s="3"/>
      <c r="U7" s="3"/>
      <c r="V7" s="3"/>
      <c r="W7" s="3"/>
      <c r="X7" s="3"/>
      <c r="Y7" s="3"/>
      <c r="Z7" s="3"/>
    </row>
    <row r="8" spans="1:26" x14ac:dyDescent="0.2">
      <c r="A8" s="67" t="s">
        <v>55</v>
      </c>
      <c r="B8" s="52"/>
      <c r="C8" s="52"/>
      <c r="D8" s="52"/>
      <c r="E8" s="52"/>
      <c r="F8" s="52"/>
      <c r="G8" s="52"/>
      <c r="H8" s="52"/>
      <c r="I8" s="52"/>
      <c r="J8" s="52"/>
      <c r="K8" s="52"/>
      <c r="L8" s="52"/>
      <c r="M8" s="52"/>
      <c r="N8" s="52"/>
      <c r="O8" s="52"/>
      <c r="P8" s="52"/>
      <c r="Q8" s="52"/>
      <c r="R8" s="52"/>
      <c r="S8" s="52"/>
      <c r="T8" s="52"/>
      <c r="U8" s="52"/>
      <c r="V8" s="52"/>
      <c r="W8" s="52"/>
      <c r="X8" s="52"/>
      <c r="Y8" s="52"/>
      <c r="Z8" s="52"/>
    </row>
    <row r="9" spans="1:26" x14ac:dyDescent="0.2">
      <c r="A9" s="5" t="s">
        <v>33</v>
      </c>
      <c r="B9" s="53">
        <v>687</v>
      </c>
      <c r="C9" s="53">
        <v>-89.6</v>
      </c>
      <c r="D9" s="22">
        <v>0</v>
      </c>
      <c r="E9" s="22">
        <v>0</v>
      </c>
      <c r="F9" s="53">
        <v>597.5</v>
      </c>
      <c r="G9" s="3"/>
      <c r="H9" s="22">
        <v>-16.899999999999999</v>
      </c>
      <c r="I9" s="22">
        <v>0</v>
      </c>
      <c r="J9" s="53">
        <f>F9+H9+I9</f>
        <v>580.6</v>
      </c>
      <c r="K9" s="3"/>
      <c r="L9" s="3"/>
      <c r="M9" s="3"/>
      <c r="N9" s="3"/>
      <c r="O9" s="3"/>
      <c r="P9" s="3"/>
      <c r="Q9" s="3"/>
      <c r="R9" s="3"/>
      <c r="S9" s="3"/>
      <c r="T9" s="3"/>
      <c r="U9" s="3"/>
      <c r="V9" s="3"/>
      <c r="W9" s="3"/>
      <c r="X9" s="3"/>
      <c r="Y9" s="3"/>
      <c r="Z9" s="3"/>
    </row>
    <row r="10" spans="1:26" x14ac:dyDescent="0.2">
      <c r="A10" s="61" t="s">
        <v>34</v>
      </c>
      <c r="B10" s="54">
        <v>165.5</v>
      </c>
      <c r="C10" s="54">
        <v>-26.3</v>
      </c>
      <c r="D10" s="54">
        <v>0</v>
      </c>
      <c r="E10" s="54">
        <v>0</v>
      </c>
      <c r="F10" s="54">
        <v>139.19999999999999</v>
      </c>
      <c r="G10" s="52"/>
      <c r="H10" s="54">
        <f>0.7</f>
        <v>0.7</v>
      </c>
      <c r="I10" s="54">
        <v>0</v>
      </c>
      <c r="J10" s="54">
        <f t="shared" ref="J10:J11" si="0">F10+H10+I10</f>
        <v>139.89999999999998</v>
      </c>
      <c r="K10" s="52"/>
      <c r="L10" s="52"/>
      <c r="M10" s="52"/>
      <c r="N10" s="52"/>
      <c r="O10" s="52"/>
      <c r="P10" s="52"/>
      <c r="Q10" s="52"/>
      <c r="R10" s="52"/>
      <c r="S10" s="52"/>
      <c r="T10" s="52"/>
      <c r="U10" s="52"/>
      <c r="V10" s="52"/>
      <c r="W10" s="52"/>
      <c r="X10" s="52"/>
      <c r="Y10" s="52"/>
      <c r="Z10" s="52"/>
    </row>
    <row r="11" spans="1:26" x14ac:dyDescent="0.2">
      <c r="A11" s="5" t="s">
        <v>35</v>
      </c>
      <c r="B11" s="22">
        <v>67.2</v>
      </c>
      <c r="C11" s="22">
        <v>0</v>
      </c>
      <c r="D11" s="22">
        <v>0</v>
      </c>
      <c r="E11" s="22">
        <v>0</v>
      </c>
      <c r="F11" s="22">
        <v>67.2</v>
      </c>
      <c r="G11" s="3"/>
      <c r="H11" s="26">
        <v>0</v>
      </c>
      <c r="I11" s="22">
        <v>0</v>
      </c>
      <c r="J11" s="22">
        <f t="shared" si="0"/>
        <v>67.2</v>
      </c>
      <c r="K11" s="3"/>
      <c r="L11" s="3"/>
      <c r="M11" s="3"/>
      <c r="N11" s="3"/>
      <c r="O11" s="3"/>
      <c r="P11" s="3"/>
      <c r="Q11" s="3"/>
      <c r="R11" s="3"/>
      <c r="S11" s="3"/>
      <c r="T11" s="3"/>
      <c r="U11" s="3"/>
      <c r="V11" s="3"/>
      <c r="W11" s="3"/>
      <c r="X11" s="3"/>
      <c r="Y11" s="3"/>
      <c r="Z11" s="3"/>
    </row>
    <row r="12" spans="1:26" x14ac:dyDescent="0.2">
      <c r="A12" s="61" t="s">
        <v>56</v>
      </c>
      <c r="B12" s="55">
        <f>SUM(B9:B11)</f>
        <v>919.7</v>
      </c>
      <c r="C12" s="55">
        <f>SUM(C9:C11)</f>
        <v>-115.89999999999999</v>
      </c>
      <c r="D12" s="55">
        <f>SUM(D9:D11)</f>
        <v>0</v>
      </c>
      <c r="E12" s="55">
        <f>SUM(E9:E11)</f>
        <v>0</v>
      </c>
      <c r="F12" s="55">
        <f>SUM(F9:F11)</f>
        <v>803.90000000000009</v>
      </c>
      <c r="G12" s="52"/>
      <c r="H12" s="55">
        <f>SUM(H9:H11)</f>
        <v>-16.2</v>
      </c>
      <c r="I12" s="55">
        <f>SUM(I9:I11)</f>
        <v>0</v>
      </c>
      <c r="J12" s="55">
        <f>SUM(F12:I12)</f>
        <v>787.7</v>
      </c>
      <c r="K12" s="52"/>
      <c r="L12" s="52"/>
      <c r="M12" s="52"/>
      <c r="N12" s="52"/>
      <c r="O12" s="52"/>
      <c r="P12" s="52"/>
      <c r="Q12" s="52"/>
      <c r="R12" s="52"/>
      <c r="S12" s="52"/>
      <c r="T12" s="52"/>
      <c r="U12" s="52"/>
      <c r="V12" s="52"/>
      <c r="W12" s="52"/>
      <c r="X12" s="52"/>
      <c r="Y12" s="52"/>
      <c r="Z12" s="52"/>
    </row>
    <row r="13" spans="1:26" x14ac:dyDescent="0.2">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2">
      <c r="A14" s="61" t="s">
        <v>57</v>
      </c>
      <c r="B14" s="52"/>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x14ac:dyDescent="0.2">
      <c r="A15" s="5" t="s">
        <v>58</v>
      </c>
      <c r="B15" s="22">
        <v>455.9</v>
      </c>
      <c r="C15" s="22">
        <v>-26.3</v>
      </c>
      <c r="D15" s="22">
        <v>-84.6</v>
      </c>
      <c r="E15" s="22">
        <v>-1.7</v>
      </c>
      <c r="F15" s="22">
        <v>343.3</v>
      </c>
      <c r="G15" s="3"/>
      <c r="H15" s="22">
        <f>H10</f>
        <v>0.7</v>
      </c>
      <c r="I15" s="22">
        <v>0</v>
      </c>
      <c r="J15" s="22">
        <f t="shared" ref="J15:J16" si="1">F15+H15+I15</f>
        <v>344</v>
      </c>
      <c r="K15" s="3"/>
      <c r="L15" s="3"/>
      <c r="M15" s="3"/>
      <c r="N15" s="3"/>
      <c r="O15" s="3"/>
      <c r="P15" s="3"/>
      <c r="Q15" s="3"/>
      <c r="R15" s="3"/>
      <c r="S15" s="3"/>
      <c r="T15" s="3"/>
      <c r="U15" s="3"/>
      <c r="V15" s="3"/>
      <c r="W15" s="3"/>
      <c r="X15" s="3"/>
      <c r="Y15" s="3"/>
      <c r="Z15" s="3"/>
    </row>
    <row r="16" spans="1:26" x14ac:dyDescent="0.2">
      <c r="A16" s="61" t="s">
        <v>59</v>
      </c>
      <c r="B16" s="56">
        <v>358.9</v>
      </c>
      <c r="C16" s="56">
        <v>-89.6</v>
      </c>
      <c r="D16" s="56">
        <v>-8.8000000000000007</v>
      </c>
      <c r="E16" s="56">
        <v>-28.7</v>
      </c>
      <c r="F16" s="56">
        <v>231.8</v>
      </c>
      <c r="G16" s="52"/>
      <c r="H16" s="56">
        <f>H9</f>
        <v>-16.899999999999999</v>
      </c>
      <c r="I16" s="56">
        <v>0</v>
      </c>
      <c r="J16" s="54">
        <f t="shared" si="1"/>
        <v>214.9</v>
      </c>
      <c r="K16" s="52"/>
      <c r="L16" s="52"/>
      <c r="M16" s="52"/>
      <c r="N16" s="52"/>
      <c r="O16" s="52"/>
      <c r="P16" s="52"/>
      <c r="Q16" s="52"/>
      <c r="R16" s="52"/>
      <c r="S16" s="52"/>
      <c r="T16" s="52"/>
      <c r="U16" s="52"/>
      <c r="V16" s="52"/>
      <c r="W16" s="52"/>
      <c r="X16" s="52"/>
      <c r="Y16" s="52"/>
      <c r="Z16" s="52"/>
    </row>
    <row r="17" spans="1:26" x14ac:dyDescent="0.2">
      <c r="A17" s="3"/>
      <c r="B17" s="26">
        <f>SUM(B15:B16)</f>
        <v>814.8</v>
      </c>
      <c r="C17" s="29">
        <f>SUM(C15:C16)</f>
        <v>-115.89999999999999</v>
      </c>
      <c r="D17" s="29">
        <f>SUM(D15:D16)</f>
        <v>-93.399999999999991</v>
      </c>
      <c r="E17" s="29">
        <f>SUM(E15:E16)</f>
        <v>-30.4</v>
      </c>
      <c r="F17" s="29">
        <f>SUM(F15:F16)</f>
        <v>575.1</v>
      </c>
      <c r="G17" s="3"/>
      <c r="H17" s="29">
        <f>SUM(H15:H16)</f>
        <v>-16.2</v>
      </c>
      <c r="I17" s="29">
        <f>SUM(I15:I16)</f>
        <v>0</v>
      </c>
      <c r="J17" s="29">
        <f>SUM(J15:J16)</f>
        <v>558.9</v>
      </c>
      <c r="K17" s="3"/>
      <c r="L17" s="3"/>
      <c r="M17" s="3"/>
      <c r="N17" s="3"/>
      <c r="O17" s="3"/>
      <c r="P17" s="3"/>
      <c r="Q17" s="3"/>
      <c r="R17" s="3"/>
      <c r="S17" s="3"/>
      <c r="T17" s="3"/>
      <c r="U17" s="3"/>
      <c r="V17" s="3"/>
      <c r="W17" s="3"/>
      <c r="X17" s="3"/>
      <c r="Y17" s="3"/>
      <c r="Z17" s="3"/>
    </row>
    <row r="18" spans="1:26" x14ac:dyDescent="0.2">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x14ac:dyDescent="0.2">
      <c r="A19" s="68" t="s">
        <v>60</v>
      </c>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
      <c r="A20" s="61" t="s">
        <v>33</v>
      </c>
      <c r="B20" s="73">
        <v>94.1</v>
      </c>
      <c r="C20" s="54">
        <v>0</v>
      </c>
      <c r="D20" s="73">
        <v>76.8</v>
      </c>
      <c r="E20" s="54">
        <v>1.5</v>
      </c>
      <c r="F20" s="73">
        <v>172.4</v>
      </c>
      <c r="G20" s="52"/>
      <c r="H20" s="54">
        <v>0</v>
      </c>
      <c r="I20" s="54">
        <v>0</v>
      </c>
      <c r="J20" s="54">
        <f>F20-H20+I20</f>
        <v>172.4</v>
      </c>
      <c r="K20" s="52"/>
      <c r="L20" s="52"/>
      <c r="M20" s="52"/>
      <c r="N20" s="52"/>
      <c r="O20" s="52"/>
      <c r="P20" s="52"/>
      <c r="Q20" s="52"/>
      <c r="R20" s="52"/>
      <c r="S20" s="52"/>
      <c r="T20" s="52"/>
      <c r="U20" s="52"/>
      <c r="V20" s="52"/>
      <c r="W20" s="52"/>
      <c r="X20" s="52"/>
      <c r="Y20" s="52"/>
      <c r="Z20" s="52"/>
    </row>
    <row r="21" spans="1:26" x14ac:dyDescent="0.2">
      <c r="A21" s="5" t="s">
        <v>34</v>
      </c>
      <c r="B21" s="22">
        <v>54.5</v>
      </c>
      <c r="C21" s="22">
        <v>0</v>
      </c>
      <c r="D21" s="22">
        <v>6.6</v>
      </c>
      <c r="E21" s="22">
        <v>2.8</v>
      </c>
      <c r="F21" s="22">
        <v>63.9</v>
      </c>
      <c r="G21" s="3"/>
      <c r="H21" s="22">
        <v>0</v>
      </c>
      <c r="I21" s="22">
        <v>0</v>
      </c>
      <c r="J21" s="22">
        <f>F21-H21+I21</f>
        <v>63.9</v>
      </c>
      <c r="K21" s="3"/>
      <c r="L21" s="3"/>
      <c r="M21" s="3"/>
      <c r="N21" s="3"/>
      <c r="O21" s="3"/>
      <c r="P21" s="3"/>
      <c r="Q21" s="3"/>
      <c r="R21" s="3"/>
      <c r="S21" s="3"/>
      <c r="T21" s="3"/>
      <c r="U21" s="3"/>
      <c r="V21" s="3"/>
      <c r="W21" s="3"/>
      <c r="X21" s="3"/>
      <c r="Y21" s="3"/>
      <c r="Z21" s="3"/>
    </row>
    <row r="22" spans="1:26" x14ac:dyDescent="0.2">
      <c r="A22" s="61" t="s">
        <v>35</v>
      </c>
      <c r="B22" s="54">
        <v>19.8</v>
      </c>
      <c r="C22" s="54">
        <v>0</v>
      </c>
      <c r="D22" s="54">
        <v>1.2</v>
      </c>
      <c r="E22" s="54">
        <v>0</v>
      </c>
      <c r="F22" s="54">
        <v>21</v>
      </c>
      <c r="G22" s="52"/>
      <c r="H22" s="54">
        <v>0</v>
      </c>
      <c r="I22" s="54">
        <v>0</v>
      </c>
      <c r="J22" s="54">
        <f>F22-H22+I22</f>
        <v>21</v>
      </c>
      <c r="K22" s="52"/>
      <c r="L22" s="52"/>
      <c r="M22" s="52"/>
      <c r="N22" s="52"/>
      <c r="O22" s="52"/>
      <c r="P22" s="52"/>
      <c r="Q22" s="52"/>
      <c r="R22" s="52"/>
      <c r="S22" s="52"/>
      <c r="T22" s="52"/>
      <c r="U22" s="52"/>
      <c r="V22" s="52"/>
      <c r="W22" s="52"/>
      <c r="X22" s="52"/>
      <c r="Y22" s="52"/>
      <c r="Z22" s="52"/>
    </row>
    <row r="23" spans="1:26" x14ac:dyDescent="0.2">
      <c r="A23" s="5" t="s">
        <v>38</v>
      </c>
      <c r="B23" s="22">
        <v>-63.4</v>
      </c>
      <c r="C23" s="22">
        <v>0</v>
      </c>
      <c r="D23" s="22">
        <v>8.8000000000000007</v>
      </c>
      <c r="E23" s="22">
        <v>26.1</v>
      </c>
      <c r="F23" s="22">
        <v>-28.5</v>
      </c>
      <c r="G23" s="3"/>
      <c r="H23" s="22">
        <v>0</v>
      </c>
      <c r="I23" s="22">
        <v>0</v>
      </c>
      <c r="J23" s="22">
        <f>F23-H23+I23</f>
        <v>-28.5</v>
      </c>
      <c r="K23" s="3"/>
      <c r="L23" s="3"/>
      <c r="M23" s="3"/>
      <c r="N23" s="3"/>
      <c r="O23" s="3"/>
      <c r="P23" s="3"/>
      <c r="Q23" s="3"/>
      <c r="R23" s="3"/>
      <c r="S23" s="3"/>
      <c r="T23" s="3"/>
      <c r="U23" s="3"/>
      <c r="V23" s="3"/>
      <c r="W23" s="3"/>
      <c r="X23" s="3"/>
      <c r="Y23" s="3"/>
      <c r="Z23" s="3"/>
    </row>
    <row r="24" spans="1:26" x14ac:dyDescent="0.2">
      <c r="A24" s="61" t="s">
        <v>39</v>
      </c>
      <c r="B24" s="58">
        <f>SUM(B20:B23)</f>
        <v>105</v>
      </c>
      <c r="C24" s="58">
        <f>SUM(C20:C23)</f>
        <v>0</v>
      </c>
      <c r="D24" s="58">
        <f>SUM(D20:D23)</f>
        <v>93.399999999999991</v>
      </c>
      <c r="E24" s="58">
        <f>SUM(E20:E23)</f>
        <v>30.400000000000002</v>
      </c>
      <c r="F24" s="58">
        <v>228.7</v>
      </c>
      <c r="G24" s="52"/>
      <c r="H24" s="58">
        <f>SUM(H20:H23)</f>
        <v>0</v>
      </c>
      <c r="I24" s="58">
        <f>SUM(I20:I23)</f>
        <v>0</v>
      </c>
      <c r="J24" s="58">
        <f>SUM(J20:J23)</f>
        <v>228.8</v>
      </c>
      <c r="K24" s="52"/>
      <c r="L24" s="52"/>
      <c r="M24" s="52"/>
      <c r="N24" s="52"/>
      <c r="O24" s="52"/>
      <c r="P24" s="52"/>
      <c r="Q24" s="52"/>
      <c r="R24" s="52"/>
      <c r="S24" s="52"/>
      <c r="T24" s="52"/>
      <c r="U24" s="52"/>
      <c r="V24" s="52"/>
      <c r="W24" s="52"/>
      <c r="X24" s="52"/>
      <c r="Y24" s="52"/>
      <c r="Z24" s="52"/>
    </row>
    <row r="25" spans="1:26"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x14ac:dyDescent="0.2">
      <c r="A26" s="61" t="s">
        <v>61</v>
      </c>
      <c r="B26" s="54">
        <v>1.6</v>
      </c>
      <c r="C26" s="54">
        <v>0</v>
      </c>
      <c r="D26" s="54">
        <v>0</v>
      </c>
      <c r="E26" s="54">
        <v>0</v>
      </c>
      <c r="F26" s="54">
        <v>1.6</v>
      </c>
      <c r="G26" s="52"/>
      <c r="H26" s="54">
        <v>0</v>
      </c>
      <c r="I26" s="54">
        <v>0</v>
      </c>
      <c r="J26" s="54">
        <f>F26-H26+I26</f>
        <v>1.6</v>
      </c>
      <c r="K26" s="52"/>
      <c r="L26" s="52"/>
      <c r="M26" s="52"/>
      <c r="N26" s="52"/>
      <c r="O26" s="52"/>
      <c r="P26" s="52"/>
      <c r="Q26" s="52"/>
      <c r="R26" s="52"/>
      <c r="S26" s="52"/>
      <c r="T26" s="52"/>
      <c r="U26" s="52"/>
      <c r="V26" s="52"/>
      <c r="W26" s="52"/>
      <c r="X26" s="52"/>
      <c r="Y26" s="52"/>
      <c r="Z26" s="52"/>
    </row>
    <row r="27" spans="1:26" x14ac:dyDescent="0.2">
      <c r="A27" s="5" t="s">
        <v>62</v>
      </c>
      <c r="B27" s="22">
        <v>-41.3</v>
      </c>
      <c r="C27" s="22">
        <v>0</v>
      </c>
      <c r="D27" s="22">
        <v>0</v>
      </c>
      <c r="E27" s="22">
        <v>0</v>
      </c>
      <c r="F27" s="22">
        <v>-41.3</v>
      </c>
      <c r="G27" s="3"/>
      <c r="H27" s="22">
        <v>0</v>
      </c>
      <c r="I27" s="22">
        <v>0</v>
      </c>
      <c r="J27" s="22">
        <f>F27-H27+I27</f>
        <v>-41.3</v>
      </c>
      <c r="K27" s="3"/>
      <c r="L27" s="3"/>
      <c r="M27" s="3"/>
      <c r="N27" s="3"/>
      <c r="O27" s="3"/>
      <c r="P27" s="3"/>
      <c r="Q27" s="3"/>
      <c r="R27" s="3"/>
      <c r="S27" s="3"/>
      <c r="T27" s="3"/>
      <c r="U27" s="3"/>
      <c r="V27" s="3"/>
      <c r="W27" s="3"/>
      <c r="X27" s="3"/>
      <c r="Y27" s="3"/>
      <c r="Z27" s="3"/>
    </row>
    <row r="28" spans="1:26" x14ac:dyDescent="0.2">
      <c r="A28" s="52"/>
      <c r="B28" s="58">
        <f>SUM(B26:B27)</f>
        <v>-39.699999999999996</v>
      </c>
      <c r="C28" s="58">
        <f>SUM(C26:C27)</f>
        <v>0</v>
      </c>
      <c r="D28" s="58">
        <f>SUM(D26:D27)</f>
        <v>0</v>
      </c>
      <c r="E28" s="58">
        <f>SUM(E26:E27)</f>
        <v>0</v>
      </c>
      <c r="F28" s="58">
        <f>SUM(F26:F27)</f>
        <v>-39.699999999999996</v>
      </c>
      <c r="G28" s="52"/>
      <c r="H28" s="58">
        <f>SUM(H26:H27)</f>
        <v>0</v>
      </c>
      <c r="I28" s="58">
        <f>SUM(I26:I27)</f>
        <v>0</v>
      </c>
      <c r="J28" s="58">
        <f>SUM(J26:J27)</f>
        <v>-39.699999999999996</v>
      </c>
      <c r="K28" s="52"/>
      <c r="L28" s="52"/>
      <c r="M28" s="52"/>
      <c r="N28" s="52"/>
      <c r="O28" s="52"/>
      <c r="P28" s="52"/>
      <c r="Q28" s="52"/>
      <c r="R28" s="52"/>
      <c r="S28" s="52"/>
      <c r="T28" s="52"/>
      <c r="U28" s="52"/>
      <c r="V28" s="52"/>
      <c r="W28" s="52"/>
      <c r="X28" s="52"/>
      <c r="Y28" s="52"/>
      <c r="Z28" s="52"/>
    </row>
    <row r="29" spans="1:26"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x14ac:dyDescent="0.2">
      <c r="A30" s="61" t="s">
        <v>63</v>
      </c>
      <c r="B30" s="54">
        <f>B28+B24</f>
        <v>65.300000000000011</v>
      </c>
      <c r="C30" s="54">
        <f>C28+C24</f>
        <v>0</v>
      </c>
      <c r="D30" s="54">
        <f>D28+D24</f>
        <v>93.399999999999991</v>
      </c>
      <c r="E30" s="54">
        <f>E28+E24</f>
        <v>30.400000000000002</v>
      </c>
      <c r="F30" s="54">
        <f>F28+F24</f>
        <v>189</v>
      </c>
      <c r="G30" s="52"/>
      <c r="H30" s="54">
        <f>H28+H24</f>
        <v>0</v>
      </c>
      <c r="I30" s="54">
        <f>I28+I24</f>
        <v>0</v>
      </c>
      <c r="J30" s="54">
        <f>F30-H30+I30</f>
        <v>189</v>
      </c>
      <c r="K30" s="52"/>
      <c r="L30" s="52"/>
      <c r="M30" s="52"/>
      <c r="N30" s="52"/>
      <c r="O30" s="52"/>
      <c r="P30" s="52"/>
      <c r="Q30" s="52"/>
      <c r="R30" s="52"/>
      <c r="S30" s="52"/>
      <c r="T30" s="52"/>
      <c r="U30" s="52"/>
      <c r="V30" s="52"/>
      <c r="W30" s="52"/>
      <c r="X30" s="52"/>
      <c r="Y30" s="52"/>
      <c r="Z30" s="52"/>
    </row>
    <row r="31" spans="1:26" x14ac:dyDescent="0.2">
      <c r="A31" s="5" t="s">
        <v>28</v>
      </c>
      <c r="B31" s="26">
        <v>-12.3</v>
      </c>
      <c r="C31" s="26">
        <v>0</v>
      </c>
      <c r="D31" s="22">
        <v>-32.4</v>
      </c>
      <c r="E31" s="22">
        <v>-8.4</v>
      </c>
      <c r="F31" s="26">
        <v>-53.1</v>
      </c>
      <c r="G31" s="3"/>
      <c r="H31" s="3"/>
      <c r="I31" s="3"/>
      <c r="J31" s="22">
        <f>F31-H31+I31</f>
        <v>-53.1</v>
      </c>
      <c r="K31" s="3"/>
      <c r="L31" s="3"/>
      <c r="M31" s="3"/>
      <c r="N31" s="3"/>
      <c r="O31" s="3"/>
      <c r="P31" s="3"/>
      <c r="Q31" s="3"/>
      <c r="R31" s="3"/>
      <c r="S31" s="3"/>
      <c r="T31" s="3"/>
      <c r="U31" s="3"/>
      <c r="V31" s="3"/>
      <c r="W31" s="3"/>
      <c r="X31" s="3"/>
      <c r="Y31" s="3"/>
      <c r="Z31" s="3"/>
    </row>
    <row r="32" spans="1:26" x14ac:dyDescent="0.2">
      <c r="A32" s="61" t="s">
        <v>64</v>
      </c>
      <c r="B32" s="57">
        <f>SUM(B30:B31)</f>
        <v>53.000000000000014</v>
      </c>
      <c r="C32" s="57">
        <f>SUM(C30:C31)</f>
        <v>0</v>
      </c>
      <c r="D32" s="57">
        <f>SUM(D30:D31)</f>
        <v>60.999999999999993</v>
      </c>
      <c r="E32" s="57">
        <f>SUM(E30:E31)</f>
        <v>22</v>
      </c>
      <c r="F32" s="57">
        <v>136</v>
      </c>
      <c r="G32" s="57"/>
      <c r="H32" s="57">
        <f>SUM(H30:H31)</f>
        <v>0</v>
      </c>
      <c r="I32" s="57">
        <f>SUM(I30:I31)</f>
        <v>0</v>
      </c>
      <c r="J32" s="57">
        <f>SUM(J30:J31)</f>
        <v>135.9</v>
      </c>
      <c r="K32" s="52"/>
      <c r="L32" s="52"/>
      <c r="M32" s="52"/>
      <c r="N32" s="52"/>
      <c r="O32" s="52"/>
      <c r="P32" s="52"/>
      <c r="Q32" s="52"/>
      <c r="R32" s="52"/>
      <c r="S32" s="52"/>
      <c r="T32" s="52"/>
      <c r="U32" s="52"/>
      <c r="V32" s="52"/>
      <c r="W32" s="52"/>
      <c r="X32" s="52"/>
      <c r="Y32" s="52"/>
      <c r="Z32" s="52"/>
    </row>
    <row r="33" spans="1:26" ht="25.5" x14ac:dyDescent="0.2">
      <c r="A33" s="5" t="s">
        <v>65</v>
      </c>
      <c r="B33" s="22">
        <v>-4.0999999999999996</v>
      </c>
      <c r="C33" s="22">
        <v>0</v>
      </c>
      <c r="D33" s="22">
        <v>-1.8</v>
      </c>
      <c r="E33" s="22">
        <v>0</v>
      </c>
      <c r="F33" s="22">
        <v>-5.9</v>
      </c>
      <c r="G33" s="3"/>
      <c r="H33" s="22">
        <v>0</v>
      </c>
      <c r="I33" s="22">
        <v>0</v>
      </c>
      <c r="J33" s="22">
        <f>F33-H33+I33</f>
        <v>-5.9</v>
      </c>
      <c r="K33" s="3"/>
      <c r="L33" s="3"/>
      <c r="M33" s="3"/>
      <c r="N33" s="3"/>
      <c r="O33" s="3"/>
      <c r="P33" s="3"/>
      <c r="Q33" s="3"/>
      <c r="R33" s="3"/>
      <c r="S33" s="3"/>
      <c r="T33" s="3"/>
      <c r="U33" s="3"/>
      <c r="V33" s="3"/>
      <c r="W33" s="3"/>
      <c r="X33" s="3"/>
      <c r="Y33" s="3"/>
      <c r="Z33" s="3"/>
    </row>
    <row r="34" spans="1:26" ht="25.5" x14ac:dyDescent="0.2">
      <c r="A34" s="61" t="s">
        <v>31</v>
      </c>
      <c r="B34" s="55">
        <f>SUM(B32:B33)</f>
        <v>48.900000000000013</v>
      </c>
      <c r="C34" s="55">
        <f>SUM(C32:C33)</f>
        <v>0</v>
      </c>
      <c r="D34" s="55">
        <f>SUM(D32:D33)</f>
        <v>59.199999999999996</v>
      </c>
      <c r="E34" s="55">
        <f>SUM(E32:E33)</f>
        <v>22</v>
      </c>
      <c r="F34" s="55">
        <v>130</v>
      </c>
      <c r="G34" s="52"/>
      <c r="H34" s="55">
        <f>SUM(H32:H33)</f>
        <v>0</v>
      </c>
      <c r="I34" s="55">
        <f>SUM(I32:I33)</f>
        <v>0</v>
      </c>
      <c r="J34" s="55">
        <f>SUM(J32:J33)</f>
        <v>130</v>
      </c>
      <c r="K34" s="52"/>
      <c r="L34" s="52"/>
      <c r="M34" s="52"/>
      <c r="N34" s="52"/>
      <c r="O34" s="52"/>
      <c r="P34" s="52"/>
      <c r="Q34" s="52"/>
      <c r="R34" s="52"/>
      <c r="S34" s="52"/>
      <c r="T34" s="52"/>
      <c r="U34" s="52"/>
      <c r="V34" s="52"/>
      <c r="W34" s="52"/>
      <c r="X34" s="52"/>
      <c r="Y34" s="52"/>
      <c r="Z34" s="52"/>
    </row>
    <row r="35" spans="1:26"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x14ac:dyDescent="0.2">
      <c r="A36" s="61" t="s">
        <v>103</v>
      </c>
      <c r="B36" s="54">
        <v>153.30000000000001</v>
      </c>
      <c r="C36" s="52"/>
      <c r="D36" s="52"/>
      <c r="E36" s="52"/>
      <c r="F36" s="54">
        <v>153.30000000000001</v>
      </c>
      <c r="G36" s="52"/>
      <c r="H36" s="54">
        <v>0</v>
      </c>
      <c r="I36" s="54">
        <v>0</v>
      </c>
      <c r="J36" s="54">
        <v>153.30000000000001</v>
      </c>
      <c r="K36" s="52"/>
      <c r="L36" s="52"/>
      <c r="M36" s="52"/>
      <c r="N36" s="52"/>
      <c r="O36" s="52"/>
      <c r="P36" s="52"/>
      <c r="Q36" s="52"/>
      <c r="R36" s="52"/>
      <c r="S36" s="52"/>
      <c r="T36" s="52"/>
      <c r="U36" s="52"/>
      <c r="V36" s="52"/>
      <c r="W36" s="52"/>
      <c r="X36" s="52"/>
      <c r="Y36" s="52"/>
      <c r="Z36" s="52"/>
    </row>
    <row r="37" spans="1:26" ht="14.25" x14ac:dyDescent="0.2">
      <c r="A37" s="5" t="s">
        <v>104</v>
      </c>
      <c r="B37" s="70">
        <v>0.32</v>
      </c>
      <c r="C37" s="79"/>
      <c r="D37" s="70">
        <v>0.39</v>
      </c>
      <c r="E37" s="70">
        <v>0.14000000000000001</v>
      </c>
      <c r="F37" s="70">
        <v>0.85</v>
      </c>
      <c r="G37" s="3"/>
      <c r="H37" s="70">
        <f>H34/$B$36</f>
        <v>0</v>
      </c>
      <c r="I37" s="70">
        <f>I34/$B$36</f>
        <v>0</v>
      </c>
      <c r="J37" s="70">
        <f>J34/$B$36</f>
        <v>0.84801043705153289</v>
      </c>
      <c r="K37" s="3"/>
      <c r="L37" s="3"/>
      <c r="M37" s="3"/>
      <c r="N37" s="3"/>
      <c r="O37" s="3"/>
      <c r="P37" s="3"/>
      <c r="Q37" s="3"/>
      <c r="R37" s="3"/>
      <c r="S37" s="3"/>
      <c r="T37" s="3"/>
      <c r="U37" s="3"/>
      <c r="V37" s="3"/>
      <c r="W37" s="3"/>
      <c r="X37" s="3"/>
      <c r="Y37" s="3"/>
      <c r="Z37" s="3"/>
    </row>
    <row r="38" spans="1:26"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2">
      <c r="A39" s="39" t="s">
        <v>111</v>
      </c>
      <c r="B39" s="2"/>
      <c r="C39" s="2"/>
      <c r="D39" s="2"/>
      <c r="E39" s="2"/>
      <c r="F39" s="2"/>
      <c r="G39" s="14"/>
      <c r="H39" s="14"/>
      <c r="I39" s="14"/>
      <c r="J39" s="14"/>
      <c r="K39" s="3"/>
      <c r="L39" s="3"/>
      <c r="M39" s="3"/>
      <c r="N39" s="3"/>
      <c r="O39" s="3"/>
      <c r="P39" s="3"/>
      <c r="Q39" s="3"/>
      <c r="R39" s="3"/>
      <c r="S39" s="3"/>
      <c r="T39" s="3"/>
      <c r="U39" s="3"/>
      <c r="V39" s="3"/>
      <c r="W39" s="3"/>
      <c r="X39" s="3"/>
      <c r="Y39" s="3"/>
      <c r="Z39" s="3"/>
    </row>
    <row r="40" spans="1:26"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x14ac:dyDescent="0.2">
      <c r="A41" s="39" t="s">
        <v>112</v>
      </c>
      <c r="B41" s="2"/>
      <c r="C41" s="2"/>
      <c r="D41" s="2"/>
      <c r="E41" s="2"/>
      <c r="F41" s="2"/>
      <c r="G41" s="14"/>
      <c r="H41" s="14"/>
      <c r="I41" s="14"/>
      <c r="J41" s="14"/>
      <c r="K41" s="3"/>
      <c r="L41" s="3"/>
      <c r="M41" s="3"/>
      <c r="N41" s="3"/>
      <c r="O41" s="3"/>
      <c r="P41" s="3"/>
      <c r="Q41" s="3"/>
      <c r="R41" s="3"/>
      <c r="S41" s="3"/>
      <c r="T41" s="3"/>
      <c r="U41" s="3"/>
      <c r="V41" s="3"/>
      <c r="W41" s="3"/>
      <c r="X41" s="3"/>
      <c r="Y41" s="3"/>
      <c r="Z41" s="3"/>
    </row>
    <row r="42" spans="1:26" x14ac:dyDescent="0.2">
      <c r="A42" s="40"/>
      <c r="B42" s="3"/>
      <c r="C42" s="3"/>
      <c r="D42" s="3"/>
      <c r="E42" s="3"/>
      <c r="F42" s="3"/>
      <c r="G42" s="3"/>
      <c r="H42" s="3"/>
      <c r="I42" s="3"/>
      <c r="J42" s="3"/>
      <c r="K42" s="3"/>
      <c r="L42" s="3"/>
      <c r="M42" s="3"/>
      <c r="N42" s="3"/>
      <c r="O42" s="3"/>
      <c r="P42" s="3"/>
      <c r="Q42" s="3"/>
      <c r="R42" s="3"/>
      <c r="S42" s="3"/>
      <c r="T42" s="3"/>
      <c r="U42" s="3"/>
      <c r="V42" s="3"/>
      <c r="W42" s="3"/>
      <c r="X42" s="3"/>
      <c r="Y42" s="3"/>
      <c r="Z42" s="3"/>
    </row>
    <row r="43" spans="1:26" x14ac:dyDescent="0.2">
      <c r="A43" s="82" t="s">
        <v>113</v>
      </c>
      <c r="B43" s="80"/>
      <c r="C43" s="80"/>
      <c r="D43" s="80"/>
      <c r="E43" s="80"/>
      <c r="F43" s="80"/>
      <c r="G43" s="81"/>
      <c r="H43" s="81"/>
      <c r="I43" s="81"/>
      <c r="J43" s="81"/>
      <c r="K43" s="3"/>
      <c r="L43" s="3"/>
      <c r="M43" s="3"/>
      <c r="N43" s="3"/>
      <c r="O43" s="3"/>
      <c r="P43" s="3"/>
      <c r="Q43" s="3"/>
      <c r="R43" s="3"/>
      <c r="S43" s="3"/>
      <c r="T43" s="3"/>
      <c r="U43" s="3"/>
      <c r="V43" s="3"/>
      <c r="W43" s="3"/>
      <c r="X43" s="3"/>
      <c r="Y43" s="3"/>
      <c r="Z43" s="3"/>
    </row>
    <row r="44" spans="1:26" x14ac:dyDescent="0.2">
      <c r="A44" s="40"/>
      <c r="B44" s="3"/>
      <c r="C44" s="3"/>
      <c r="D44" s="3"/>
      <c r="E44" s="3"/>
      <c r="F44" s="3"/>
      <c r="G44" s="3"/>
      <c r="H44" s="3"/>
      <c r="I44" s="3"/>
      <c r="J44" s="3"/>
      <c r="K44" s="3"/>
      <c r="L44" s="3"/>
      <c r="M44" s="3"/>
      <c r="N44" s="3"/>
      <c r="O44" s="3"/>
      <c r="P44" s="3"/>
      <c r="Q44" s="3"/>
      <c r="R44" s="3"/>
      <c r="S44" s="3"/>
      <c r="T44" s="3"/>
      <c r="U44" s="3"/>
      <c r="V44" s="3"/>
      <c r="W44" s="3"/>
      <c r="X44" s="3"/>
      <c r="Y44" s="3"/>
      <c r="Z44" s="3"/>
    </row>
    <row r="45" spans="1:26" ht="73.5" customHeight="1" x14ac:dyDescent="0.2">
      <c r="A45" s="39" t="s">
        <v>114</v>
      </c>
      <c r="B45" s="2"/>
      <c r="C45" s="2"/>
      <c r="D45" s="2"/>
      <c r="E45" s="2"/>
      <c r="F45" s="2"/>
      <c r="G45" s="14"/>
      <c r="H45" s="14"/>
      <c r="I45" s="14"/>
      <c r="J45" s="14"/>
      <c r="K45" s="3"/>
      <c r="L45" s="3"/>
      <c r="M45" s="3"/>
      <c r="N45" s="3"/>
      <c r="O45" s="3"/>
      <c r="P45" s="3"/>
      <c r="Q45" s="3"/>
      <c r="R45" s="3"/>
      <c r="S45" s="3"/>
      <c r="T45" s="3"/>
      <c r="U45" s="3"/>
      <c r="V45" s="3"/>
      <c r="W45" s="3"/>
      <c r="X45" s="3"/>
      <c r="Y45" s="3"/>
      <c r="Z45" s="3"/>
    </row>
    <row r="46" spans="1:26" x14ac:dyDescent="0.2">
      <c r="A46" s="40"/>
      <c r="B46" s="40"/>
      <c r="C46" s="40"/>
      <c r="D46" s="40"/>
      <c r="E46" s="40"/>
      <c r="F46" s="40"/>
      <c r="G46" s="40"/>
      <c r="H46" s="40"/>
      <c r="I46" s="40"/>
      <c r="J46" s="40"/>
      <c r="K46" s="3"/>
      <c r="L46" s="3"/>
      <c r="M46" s="3"/>
      <c r="N46" s="3"/>
      <c r="O46" s="3"/>
      <c r="P46" s="3"/>
      <c r="Q46" s="3"/>
      <c r="R46" s="3"/>
      <c r="S46" s="3"/>
      <c r="T46" s="3"/>
      <c r="U46" s="3"/>
      <c r="V46" s="3"/>
      <c r="W46" s="3"/>
      <c r="X46" s="3"/>
      <c r="Y46" s="3"/>
      <c r="Z46" s="3"/>
    </row>
    <row r="47" spans="1:26" x14ac:dyDescent="0.2">
      <c r="A47" s="39" t="s">
        <v>99</v>
      </c>
      <c r="B47" s="2"/>
      <c r="C47" s="2"/>
      <c r="D47" s="2"/>
      <c r="E47" s="2"/>
      <c r="F47" s="2"/>
      <c r="G47" s="14"/>
      <c r="H47" s="14"/>
      <c r="I47" s="14"/>
      <c r="J47" s="14"/>
      <c r="K47" s="3"/>
      <c r="L47" s="3"/>
      <c r="M47" s="3"/>
      <c r="N47" s="3"/>
      <c r="O47" s="3"/>
      <c r="P47" s="3"/>
      <c r="Q47" s="3"/>
      <c r="R47" s="3"/>
      <c r="S47" s="3"/>
      <c r="T47" s="3"/>
      <c r="U47" s="3"/>
      <c r="V47" s="3"/>
      <c r="W47" s="3"/>
      <c r="X47" s="3"/>
      <c r="Y47" s="3"/>
      <c r="Z47" s="3"/>
    </row>
    <row r="48" spans="1:26" x14ac:dyDescent="0.2">
      <c r="A48" s="3"/>
      <c r="G48" s="3"/>
      <c r="H48" s="3"/>
      <c r="I48" s="3"/>
      <c r="J48" s="3"/>
      <c r="K48" s="3"/>
      <c r="L48" s="3"/>
      <c r="M48" s="3"/>
      <c r="N48" s="3"/>
      <c r="O48" s="3"/>
      <c r="P48" s="3"/>
      <c r="Q48" s="3"/>
      <c r="R48" s="3"/>
      <c r="S48" s="3"/>
      <c r="T48" s="3"/>
      <c r="U48" s="3"/>
      <c r="V48" s="3"/>
      <c r="W48" s="3"/>
      <c r="X48" s="3"/>
      <c r="Y48" s="3"/>
      <c r="Z48" s="3"/>
    </row>
    <row r="49" spans="1:26" x14ac:dyDescent="0.2">
      <c r="A49" s="3"/>
      <c r="G49" s="3"/>
      <c r="H49" s="3"/>
      <c r="I49" s="3"/>
      <c r="J49" s="3"/>
      <c r="K49" s="3"/>
      <c r="L49" s="3"/>
      <c r="M49" s="3"/>
      <c r="N49" s="3"/>
      <c r="O49" s="3"/>
      <c r="P49" s="3"/>
      <c r="Q49" s="3"/>
      <c r="R49" s="3"/>
      <c r="S49" s="3"/>
      <c r="T49" s="3"/>
      <c r="U49" s="3"/>
      <c r="V49" s="3"/>
      <c r="W49" s="3"/>
      <c r="X49" s="3"/>
      <c r="Y49" s="3"/>
      <c r="Z49" s="3"/>
    </row>
    <row r="50" spans="1:26"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2">
      <c r="A51" s="14"/>
      <c r="B51" s="2"/>
      <c r="C51" s="2"/>
      <c r="D51" s="2"/>
      <c r="E51" s="2"/>
      <c r="F51" s="2"/>
      <c r="G51" s="3"/>
      <c r="H51" s="3"/>
      <c r="I51" s="3"/>
      <c r="J51" s="3"/>
      <c r="K51" s="3"/>
      <c r="L51" s="3"/>
      <c r="M51" s="3"/>
      <c r="N51" s="3"/>
      <c r="O51" s="3"/>
      <c r="P51" s="3"/>
      <c r="Q51" s="3"/>
      <c r="R51" s="3"/>
      <c r="S51" s="3"/>
      <c r="T51" s="3"/>
      <c r="U51" s="3"/>
      <c r="V51" s="3"/>
      <c r="W51" s="3"/>
      <c r="X51" s="3"/>
      <c r="Y51" s="3"/>
      <c r="Z51" s="3"/>
    </row>
    <row r="52" spans="1:26"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2">
      <c r="A53" s="14"/>
      <c r="B53" s="2"/>
      <c r="C53" s="2"/>
      <c r="D53" s="2"/>
      <c r="E53" s="2"/>
      <c r="F53" s="2"/>
      <c r="G53" s="3"/>
      <c r="H53" s="3"/>
      <c r="I53" s="3"/>
      <c r="J53" s="3"/>
      <c r="K53" s="3"/>
      <c r="L53" s="3"/>
      <c r="M53" s="3"/>
      <c r="N53" s="3"/>
      <c r="O53" s="3"/>
      <c r="P53" s="3"/>
      <c r="Q53" s="3"/>
      <c r="R53" s="3"/>
      <c r="S53" s="3"/>
      <c r="T53" s="3"/>
      <c r="U53" s="3"/>
      <c r="V53" s="3"/>
      <c r="W53" s="3"/>
      <c r="X53" s="3"/>
      <c r="Y53" s="3"/>
      <c r="Z53" s="3"/>
    </row>
    <row r="54" spans="1:26"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2">
      <c r="A79" s="3"/>
      <c r="B79" s="3"/>
      <c r="C79" s="3"/>
      <c r="D79" s="3"/>
      <c r="E79" s="3"/>
      <c r="F79" s="3"/>
      <c r="G79" s="3"/>
      <c r="H79" s="3"/>
      <c r="I79" s="3"/>
      <c r="J79" s="3"/>
    </row>
    <row r="80" spans="1:26" x14ac:dyDescent="0.2">
      <c r="A80" s="3"/>
      <c r="B80" s="3"/>
      <c r="C80" s="3"/>
      <c r="D80" s="3"/>
      <c r="E80" s="3"/>
      <c r="F80" s="3"/>
      <c r="G80" s="3"/>
      <c r="H80" s="3"/>
      <c r="I80" s="3"/>
      <c r="J80" s="3"/>
    </row>
    <row r="81" spans="1:10" x14ac:dyDescent="0.2">
      <c r="A81" s="3"/>
      <c r="B81" s="3"/>
      <c r="C81" s="3"/>
      <c r="D81" s="3"/>
      <c r="E81" s="3"/>
      <c r="F81" s="3"/>
      <c r="G81" s="3"/>
      <c r="H81" s="3"/>
      <c r="I81" s="3"/>
      <c r="J81" s="3"/>
    </row>
    <row r="82" spans="1:10" x14ac:dyDescent="0.2">
      <c r="A82" s="3"/>
      <c r="B82" s="3"/>
      <c r="C82" s="3"/>
      <c r="D82" s="3"/>
      <c r="E82" s="3"/>
      <c r="F82" s="3"/>
      <c r="G82" s="3"/>
      <c r="H82" s="3"/>
      <c r="I82" s="3"/>
      <c r="J82" s="3"/>
    </row>
    <row r="83" spans="1:10" x14ac:dyDescent="0.2">
      <c r="A83" s="3"/>
      <c r="B83" s="3"/>
      <c r="C83" s="3"/>
      <c r="D83" s="3"/>
      <c r="E83" s="3"/>
      <c r="F83" s="3"/>
      <c r="G83" s="3"/>
      <c r="H83" s="3"/>
      <c r="I83" s="3"/>
      <c r="J83" s="3"/>
    </row>
    <row r="84" spans="1:10" x14ac:dyDescent="0.2">
      <c r="A84" s="3"/>
      <c r="B84" s="3"/>
      <c r="C84" s="3"/>
      <c r="D84" s="3"/>
      <c r="E84" s="3"/>
      <c r="F84" s="3"/>
      <c r="G84" s="3"/>
      <c r="H84" s="3"/>
      <c r="I84" s="3"/>
      <c r="J84" s="3"/>
    </row>
    <row r="85" spans="1:10" x14ac:dyDescent="0.2">
      <c r="A85" s="3"/>
      <c r="B85" s="3"/>
      <c r="C85" s="3"/>
      <c r="D85" s="3"/>
      <c r="E85" s="3"/>
      <c r="F85" s="3"/>
      <c r="G85" s="3"/>
      <c r="H85" s="3"/>
      <c r="I85" s="3"/>
      <c r="J85" s="3"/>
    </row>
    <row r="86" spans="1:10" x14ac:dyDescent="0.2">
      <c r="A86" s="3"/>
      <c r="B86" s="3"/>
      <c r="C86" s="3"/>
      <c r="D86" s="3"/>
      <c r="E86" s="3"/>
      <c r="F86" s="3"/>
      <c r="G86" s="3"/>
      <c r="H86" s="3"/>
      <c r="I86" s="3"/>
      <c r="J86" s="3"/>
    </row>
    <row r="87" spans="1:10" x14ac:dyDescent="0.2">
      <c r="A87" s="3"/>
      <c r="B87" s="3"/>
      <c r="C87" s="3"/>
      <c r="D87" s="3"/>
      <c r="E87" s="3"/>
      <c r="F87" s="3"/>
      <c r="G87" s="3"/>
      <c r="H87" s="3"/>
      <c r="I87" s="3"/>
      <c r="J87" s="3"/>
    </row>
    <row r="88" spans="1:10" x14ac:dyDescent="0.2">
      <c r="A88" s="3"/>
      <c r="B88" s="3"/>
      <c r="C88" s="3"/>
      <c r="D88" s="3"/>
      <c r="E88" s="3"/>
      <c r="F88" s="3"/>
      <c r="G88" s="3"/>
      <c r="H88" s="3"/>
      <c r="I88" s="3"/>
      <c r="J88" s="3"/>
    </row>
    <row r="89" spans="1:10" x14ac:dyDescent="0.2">
      <c r="A89" s="3"/>
      <c r="B89" s="3"/>
      <c r="C89" s="3"/>
      <c r="D89" s="3"/>
      <c r="E89" s="3"/>
      <c r="F89" s="3"/>
      <c r="G89" s="3"/>
      <c r="H89" s="3"/>
      <c r="I89" s="3"/>
      <c r="J89" s="3"/>
    </row>
    <row r="90" spans="1:10" x14ac:dyDescent="0.2">
      <c r="A90" s="3"/>
      <c r="B90" s="3"/>
      <c r="C90" s="3"/>
      <c r="D90" s="3"/>
      <c r="E90" s="3"/>
      <c r="F90" s="3"/>
      <c r="G90" s="3"/>
      <c r="H90" s="3"/>
      <c r="I90" s="3"/>
      <c r="J90" s="3"/>
    </row>
    <row r="91" spans="1:10" x14ac:dyDescent="0.2">
      <c r="A91" s="3"/>
      <c r="B91" s="3"/>
      <c r="C91" s="3"/>
      <c r="D91" s="3"/>
      <c r="E91" s="3"/>
      <c r="F91" s="3"/>
      <c r="G91" s="3"/>
      <c r="H91" s="3"/>
      <c r="I91" s="3"/>
      <c r="J91" s="3"/>
    </row>
    <row r="92" spans="1:10" x14ac:dyDescent="0.2">
      <c r="A92" s="3"/>
      <c r="B92" s="3"/>
      <c r="C92" s="3"/>
      <c r="D92" s="3"/>
      <c r="E92" s="3"/>
      <c r="F92" s="3"/>
      <c r="G92" s="3"/>
      <c r="H92" s="3"/>
      <c r="I92" s="3"/>
      <c r="J92" s="3"/>
    </row>
    <row r="93" spans="1:10" x14ac:dyDescent="0.2">
      <c r="A93" s="3"/>
      <c r="B93" s="3"/>
      <c r="C93" s="3"/>
      <c r="D93" s="3"/>
      <c r="E93" s="3"/>
      <c r="F93" s="3"/>
      <c r="G93" s="3"/>
      <c r="H93" s="3"/>
      <c r="I93" s="3"/>
      <c r="J93" s="3"/>
    </row>
    <row r="94" spans="1:10" x14ac:dyDescent="0.2">
      <c r="A94" s="3"/>
      <c r="B94" s="3"/>
      <c r="C94" s="3"/>
      <c r="D94" s="3"/>
      <c r="E94" s="3"/>
      <c r="F94" s="3"/>
      <c r="G94" s="3"/>
      <c r="H94" s="3"/>
      <c r="I94" s="3"/>
      <c r="J94" s="3"/>
    </row>
    <row r="95" spans="1:10" x14ac:dyDescent="0.2">
      <c r="A95" s="3"/>
      <c r="B95" s="3"/>
      <c r="C95" s="3"/>
      <c r="D95" s="3"/>
      <c r="E95" s="3"/>
      <c r="F95" s="3"/>
      <c r="G95" s="3"/>
      <c r="H95" s="3"/>
      <c r="I95" s="3"/>
      <c r="J95" s="3"/>
    </row>
    <row r="96" spans="1:10" x14ac:dyDescent="0.2">
      <c r="A96" s="3"/>
      <c r="B96" s="3"/>
      <c r="C96" s="3"/>
      <c r="D96" s="3"/>
      <c r="E96" s="3"/>
      <c r="F96" s="3"/>
      <c r="G96" s="3"/>
      <c r="H96" s="3"/>
      <c r="I96" s="3"/>
      <c r="J96" s="3"/>
    </row>
    <row r="97" spans="1:10" x14ac:dyDescent="0.2">
      <c r="A97" s="3"/>
      <c r="B97" s="3"/>
      <c r="C97" s="3"/>
      <c r="D97" s="3"/>
      <c r="E97" s="3"/>
      <c r="F97" s="3"/>
      <c r="G97" s="3"/>
      <c r="H97" s="3"/>
      <c r="I97" s="3"/>
      <c r="J97" s="3"/>
    </row>
    <row r="98" spans="1:10" x14ac:dyDescent="0.2">
      <c r="A98" s="3"/>
      <c r="B98" s="3"/>
      <c r="C98" s="3"/>
      <c r="D98" s="3"/>
      <c r="E98" s="3"/>
      <c r="F98" s="3"/>
      <c r="G98" s="3"/>
      <c r="H98" s="3"/>
      <c r="I98" s="3"/>
      <c r="J98" s="3"/>
    </row>
    <row r="99" spans="1:10" x14ac:dyDescent="0.2">
      <c r="A99" s="3"/>
      <c r="B99" s="3"/>
      <c r="C99" s="3"/>
      <c r="D99" s="3"/>
      <c r="E99" s="3"/>
      <c r="F99" s="3"/>
      <c r="G99" s="3"/>
      <c r="H99" s="3"/>
      <c r="I99" s="3"/>
      <c r="J99" s="3"/>
    </row>
    <row r="100" spans="1:10" x14ac:dyDescent="0.2">
      <c r="A100" s="3"/>
      <c r="B100" s="3"/>
      <c r="C100" s="3"/>
      <c r="D100" s="3"/>
      <c r="E100" s="3"/>
      <c r="F100" s="3"/>
      <c r="G100" s="3"/>
      <c r="H100" s="3"/>
      <c r="I100" s="3"/>
      <c r="J100" s="3"/>
    </row>
    <row r="101" spans="1:10" x14ac:dyDescent="0.2">
      <c r="A101" s="3"/>
      <c r="B101" s="3"/>
      <c r="C101" s="3"/>
      <c r="D101" s="3"/>
      <c r="E101" s="3"/>
      <c r="F101" s="3"/>
      <c r="G101" s="3"/>
      <c r="H101" s="3"/>
      <c r="I101" s="3"/>
      <c r="J101" s="3"/>
    </row>
    <row r="102" spans="1:10" x14ac:dyDescent="0.2">
      <c r="A102" s="3"/>
      <c r="B102" s="3"/>
      <c r="C102" s="3"/>
      <c r="D102" s="3"/>
      <c r="E102" s="3"/>
      <c r="F102" s="3"/>
      <c r="G102" s="3"/>
      <c r="H102" s="3"/>
      <c r="I102" s="3"/>
      <c r="J102" s="3"/>
    </row>
  </sheetData>
  <mergeCells count="11">
    <mergeCell ref="A53:F53"/>
    <mergeCell ref="A41:J41"/>
    <mergeCell ref="A43:J43"/>
    <mergeCell ref="A45:J45"/>
    <mergeCell ref="A47:J47"/>
    <mergeCell ref="A51:F51"/>
    <mergeCell ref="A1:H1"/>
    <mergeCell ref="A2:F2"/>
    <mergeCell ref="B5:J5"/>
    <mergeCell ref="B6:J6"/>
    <mergeCell ref="A39:J39"/>
  </mergeCells>
  <pageMargins left="0.7" right="0.7" top="0.75"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Trended Adjusted Earnings</vt:lpstr>
      <vt:lpstr>CY2018 Q1 Reconciliation</vt:lpstr>
      <vt:lpstr>CY2017 Q4 Reconciliation</vt:lpstr>
      <vt:lpstr>CY2017 Q3 Reconciliation</vt:lpstr>
      <vt:lpstr>CY2017 Q2 Reconciliation</vt:lpstr>
      <vt:lpstr>CY2017 Q1 Reconciliation</vt:lpstr>
      <vt:lpstr>'CY2017 Q1 Reconciliation'!Print_Area</vt:lpstr>
      <vt:lpstr>'CY2017 Q2 Reconciliation'!Print_Area</vt:lpstr>
      <vt:lpstr>'CY2017 Q3 Reconciliation'!Print_Area</vt:lpstr>
      <vt:lpstr>'CY2017 Q4 Reconciliation'!Print_Area</vt:lpstr>
      <vt:lpstr>'CY2018 Q1 Reconciliation'!Print_Area</vt:lpstr>
      <vt:lpstr>'Trended Adjusted Earnings'!Print_Area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Payments Trended Financials Q1 CY218</dc:title>
  <dc:creator>Workiva - Teresa Kelly</dc:creator>
  <cp:lastModifiedBy>"langfoan"</cp:lastModifiedBy>
  <cp:lastPrinted>2018-05-03T11:31:08Z</cp:lastPrinted>
  <dcterms:created xsi:type="dcterms:W3CDTF">2018-05-03T01:53:04Z</dcterms:created>
  <dcterms:modified xsi:type="dcterms:W3CDTF">2018-05-03T11:36:47Z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