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uxe-my.sharepoint.com/personal/k309155_deluxe_com/Documents/"/>
    </mc:Choice>
  </mc:AlternateContent>
  <xr:revisionPtr revIDLastSave="0" documentId="8_{E61FD602-181E-D643-8247-914E8A9A90A6}" xr6:coauthVersionLast="47" xr6:coauthVersionMax="47" xr10:uidLastSave="{00000000-0000-0000-0000-000000000000}"/>
  <bookViews>
    <workbookView xWindow="0" yWindow="760" windowWidth="19420" windowHeight="1042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D31" i="3" s="1"/>
  <c r="D9" i="9"/>
  <c r="B9" i="7"/>
  <c r="D32" i="6"/>
  <c r="D20" i="6"/>
  <c r="D22" i="6" s="1"/>
  <c r="D9" i="6"/>
  <c r="D12" i="5"/>
  <c r="D20" i="5" s="1"/>
  <c r="D26" i="4"/>
  <c r="D25" i="4"/>
  <c r="D24" i="4"/>
  <c r="D23" i="4"/>
  <c r="D20" i="4"/>
  <c r="D12" i="4"/>
  <c r="D26" i="3"/>
  <c r="D19" i="3"/>
  <c r="B21" i="1"/>
  <c r="B13" i="1"/>
  <c r="B32" i="6"/>
  <c r="B20" i="4"/>
  <c r="F13" i="3"/>
  <c r="F31" i="3" s="1"/>
  <c r="F9" i="9"/>
  <c r="D9" i="7"/>
  <c r="F32" i="6"/>
  <c r="F20" i="6"/>
  <c r="F22" i="6" s="1"/>
  <c r="F9" i="6"/>
  <c r="F12" i="5"/>
  <c r="F20" i="5" s="1"/>
  <c r="F26" i="4"/>
  <c r="F25" i="4"/>
  <c r="F24" i="4"/>
  <c r="F23" i="4"/>
  <c r="F20" i="4"/>
  <c r="F12" i="4"/>
  <c r="F26" i="3"/>
  <c r="F19" i="3"/>
  <c r="D21" i="1"/>
  <c r="D13" i="1"/>
  <c r="B9" i="9"/>
  <c r="H9" i="9"/>
  <c r="F9" i="7"/>
  <c r="B20" i="6"/>
  <c r="B22" i="6" s="1"/>
  <c r="B9" i="6"/>
  <c r="H32" i="6"/>
  <c r="H20" i="6"/>
  <c r="H22" i="6" s="1"/>
  <c r="H9" i="6"/>
  <c r="B12" i="5"/>
  <c r="B20" i="5" s="1"/>
  <c r="H12" i="5"/>
  <c r="H20" i="5" s="1"/>
  <c r="B26" i="4"/>
  <c r="B25" i="4"/>
  <c r="B24" i="4"/>
  <c r="B23" i="4"/>
  <c r="B12" i="4"/>
  <c r="H26" i="4"/>
  <c r="H25" i="4"/>
  <c r="H24" i="4"/>
  <c r="H23" i="4"/>
  <c r="H20" i="4"/>
  <c r="H12" i="4"/>
  <c r="B26" i="3"/>
  <c r="B19" i="3"/>
  <c r="B13" i="3"/>
  <c r="B31" i="3" s="1"/>
  <c r="H26" i="3"/>
  <c r="H19" i="3"/>
  <c r="H13" i="3"/>
  <c r="H31" i="3" s="1"/>
  <c r="F21" i="1"/>
  <c r="F13" i="1"/>
  <c r="J9" i="9"/>
  <c r="H9" i="7"/>
  <c r="J32" i="6"/>
  <c r="J20" i="6"/>
  <c r="J22" i="6" s="1"/>
  <c r="J9" i="6"/>
  <c r="J12" i="5"/>
  <c r="J20" i="5" s="1"/>
  <c r="J26" i="4"/>
  <c r="J25" i="4"/>
  <c r="J24" i="4"/>
  <c r="J23" i="4"/>
  <c r="J20" i="4"/>
  <c r="J12" i="4"/>
  <c r="V12" i="4"/>
  <c r="T12" i="4"/>
  <c r="R12" i="4"/>
  <c r="P12" i="4"/>
  <c r="N12" i="4"/>
  <c r="L12" i="4"/>
  <c r="D27" i="4" l="1"/>
  <c r="D23" i="6"/>
  <c r="D26" i="6" s="1"/>
  <c r="D28" i="3"/>
  <c r="D30" i="3" s="1"/>
  <c r="D9" i="2"/>
  <c r="D14" i="2" s="1"/>
  <c r="D17" i="2" s="1"/>
  <c r="D19" i="2" s="1"/>
  <c r="D21" i="2" s="1"/>
  <c r="F23" i="6"/>
  <c r="F26" i="6" s="1"/>
  <c r="F27" i="4"/>
  <c r="F28" i="3"/>
  <c r="F30" i="3" s="1"/>
  <c r="F9" i="2"/>
  <c r="F14" i="2" s="1"/>
  <c r="F17" i="2" s="1"/>
  <c r="F19" i="2" s="1"/>
  <c r="F21" i="2" s="1"/>
  <c r="B23" i="6"/>
  <c r="B26" i="6" s="1"/>
  <c r="H23" i="6"/>
  <c r="H26" i="6" s="1"/>
  <c r="B27" i="4"/>
  <c r="H27" i="4"/>
  <c r="B28" i="3"/>
  <c r="B30" i="3" s="1"/>
  <c r="H28" i="3"/>
  <c r="H30" i="3" s="1"/>
  <c r="B9" i="2"/>
  <c r="B14" i="2" s="1"/>
  <c r="B17" i="2" s="1"/>
  <c r="B19" i="2" s="1"/>
  <c r="B21" i="2" s="1"/>
  <c r="H9" i="2"/>
  <c r="H14" i="2" s="1"/>
  <c r="H17" i="2" s="1"/>
  <c r="H19" i="2" s="1"/>
  <c r="H21" i="2" s="1"/>
  <c r="J23" i="6"/>
  <c r="J26" i="6" s="1"/>
  <c r="J27" i="4"/>
  <c r="J26" i="3"/>
  <c r="J19" i="3"/>
  <c r="J13" i="3"/>
  <c r="J31" i="3" s="1"/>
  <c r="H21" i="1"/>
  <c r="H13" i="1"/>
  <c r="N9" i="9"/>
  <c r="J9" i="7"/>
  <c r="N32" i="6"/>
  <c r="N20" i="6"/>
  <c r="N22" i="6" s="1"/>
  <c r="N9" i="6"/>
  <c r="N12" i="5"/>
  <c r="N20" i="5" s="1"/>
  <c r="N26" i="4"/>
  <c r="N25" i="4"/>
  <c r="N24" i="4"/>
  <c r="N23" i="4"/>
  <c r="N20" i="4"/>
  <c r="L26" i="3"/>
  <c r="L19" i="3"/>
  <c r="L13" i="3"/>
  <c r="L31" i="3" s="1"/>
  <c r="J21" i="1"/>
  <c r="J13" i="1"/>
  <c r="J28" i="3" l="1"/>
  <c r="J30" i="3" s="1"/>
  <c r="J9" i="2"/>
  <c r="J14" i="2" s="1"/>
  <c r="J17" i="2" s="1"/>
  <c r="J19" i="2" s="1"/>
  <c r="J21" i="2" s="1"/>
  <c r="N23" i="6"/>
  <c r="N26" i="6" s="1"/>
  <c r="N27" i="4"/>
  <c r="L28" i="3"/>
  <c r="L30" i="3" s="1"/>
  <c r="N9" i="2"/>
  <c r="N14" i="2" s="1"/>
  <c r="N17" i="2" s="1"/>
  <c r="N19" i="2" s="1"/>
  <c r="N21" i="2" s="1"/>
  <c r="P9" i="9"/>
  <c r="L9" i="7"/>
  <c r="P32" i="6"/>
  <c r="P20" i="6"/>
  <c r="P22" i="6" s="1"/>
  <c r="P9" i="6"/>
  <c r="P12" i="5"/>
  <c r="P20" i="5" s="1"/>
  <c r="P26" i="4"/>
  <c r="P25" i="4"/>
  <c r="P24" i="4"/>
  <c r="P23" i="4"/>
  <c r="P20" i="4"/>
  <c r="P26" i="3"/>
  <c r="P19" i="3"/>
  <c r="P13" i="3"/>
  <c r="P31" i="3" s="1"/>
  <c r="L21" i="1"/>
  <c r="L13" i="1"/>
  <c r="L9" i="9"/>
  <c r="R9" i="9"/>
  <c r="N9" i="7"/>
  <c r="L32" i="6"/>
  <c r="L20" i="6"/>
  <c r="L22" i="6" s="1"/>
  <c r="L9" i="6"/>
  <c r="R32" i="6"/>
  <c r="R20" i="6"/>
  <c r="R22" i="6" s="1"/>
  <c r="R9" i="6"/>
  <c r="L12" i="5"/>
  <c r="L20" i="5" s="1"/>
  <c r="R12" i="5"/>
  <c r="R20" i="5" s="1"/>
  <c r="L26" i="4"/>
  <c r="L25" i="4"/>
  <c r="L24" i="4"/>
  <c r="L23" i="4"/>
  <c r="L20" i="4"/>
  <c r="R26" i="4"/>
  <c r="R25" i="4"/>
  <c r="R24" i="4"/>
  <c r="R23" i="4"/>
  <c r="R20" i="4"/>
  <c r="N26" i="3"/>
  <c r="N19" i="3"/>
  <c r="N13" i="3"/>
  <c r="N31" i="3" s="1"/>
  <c r="R26" i="3"/>
  <c r="R19" i="3"/>
  <c r="R13" i="3"/>
  <c r="R31" i="3" s="1"/>
  <c r="N21" i="1"/>
  <c r="N13" i="1"/>
  <c r="T9" i="9"/>
  <c r="P9" i="7"/>
  <c r="T32" i="6"/>
  <c r="T20" i="6"/>
  <c r="T22" i="6" s="1"/>
  <c r="T9" i="6"/>
  <c r="T12" i="5"/>
  <c r="T20" i="5" s="1"/>
  <c r="T26" i="4"/>
  <c r="T25" i="4"/>
  <c r="T24" i="4"/>
  <c r="T23" i="4"/>
  <c r="T20" i="4"/>
  <c r="Z25" i="3"/>
  <c r="X25" i="3"/>
  <c r="V25" i="3"/>
  <c r="T26" i="3"/>
  <c r="T19" i="3"/>
  <c r="T13" i="3"/>
  <c r="T31" i="3" s="1"/>
  <c r="P21" i="1"/>
  <c r="P13" i="1"/>
  <c r="R9" i="7"/>
  <c r="P23" i="6" l="1"/>
  <c r="P26" i="6" s="1"/>
  <c r="P27" i="4"/>
  <c r="P28" i="3"/>
  <c r="P30" i="3" s="1"/>
  <c r="P9" i="2"/>
  <c r="P14" i="2" s="1"/>
  <c r="P17" i="2" s="1"/>
  <c r="P19" i="2" s="1"/>
  <c r="P21" i="2" s="1"/>
  <c r="L23" i="6"/>
  <c r="L26" i="6" s="1"/>
  <c r="L27" i="4"/>
  <c r="N28" i="3"/>
  <c r="N30" i="3" s="1"/>
  <c r="L9" i="2"/>
  <c r="L14" i="2" s="1"/>
  <c r="L17" i="2" s="1"/>
  <c r="L19" i="2" s="1"/>
  <c r="L21" i="2" s="1"/>
  <c r="R23" i="6"/>
  <c r="R26" i="6" s="1"/>
  <c r="R27" i="4"/>
  <c r="R28" i="3"/>
  <c r="R30" i="3" s="1"/>
  <c r="R9" i="2"/>
  <c r="R14" i="2" s="1"/>
  <c r="R17" i="2" s="1"/>
  <c r="R19" i="2" s="1"/>
  <c r="R21" i="2" s="1"/>
  <c r="T23" i="6"/>
  <c r="T26" i="6" s="1"/>
  <c r="T27" i="4"/>
  <c r="T28" i="3"/>
  <c r="T30" i="3" s="1"/>
  <c r="T9" i="2"/>
  <c r="T14" i="2" s="1"/>
  <c r="T17" i="2" s="1"/>
  <c r="T19" i="2" s="1"/>
  <c r="T21" i="2" s="1"/>
  <c r="R21" i="1"/>
  <c r="R13" i="1"/>
  <c r="V26" i="3"/>
  <c r="V19" i="3"/>
  <c r="V13" i="3"/>
  <c r="V31" i="3" s="1"/>
  <c r="V28" i="3" l="1"/>
  <c r="V30" i="3" s="1"/>
  <c r="V9" i="9"/>
  <c r="V32" i="6"/>
  <c r="V20" i="6"/>
  <c r="V22" i="6" s="1"/>
  <c r="V9" i="6"/>
  <c r="V12" i="5"/>
  <c r="V20" i="5" s="1"/>
  <c r="V26" i="4"/>
  <c r="V25" i="4"/>
  <c r="V24" i="4"/>
  <c r="V23" i="4"/>
  <c r="V20" i="4"/>
  <c r="Z10" i="2"/>
  <c r="V23" i="6" l="1"/>
  <c r="V26" i="6" s="1"/>
  <c r="V27" i="4"/>
  <c r="V9" i="2" l="1"/>
  <c r="V14" i="2" s="1"/>
  <c r="V17" i="2" s="1"/>
  <c r="V19" i="2" s="1"/>
  <c r="V21" i="2" s="1"/>
  <c r="X9" i="9" l="1"/>
  <c r="T9" i="7"/>
  <c r="X32" i="6"/>
  <c r="X20" i="6"/>
  <c r="X22" i="6" s="1"/>
  <c r="X9" i="6"/>
  <c r="X12" i="5"/>
  <c r="X20" i="5" s="1"/>
  <c r="X26" i="3"/>
  <c r="X19" i="3"/>
  <c r="X13" i="3"/>
  <c r="X31" i="3" s="1"/>
  <c r="T21" i="1"/>
  <c r="T13" i="1"/>
  <c r="Z20" i="6"/>
  <c r="Z22" i="6" s="1"/>
  <c r="Z9" i="6"/>
  <c r="X23" i="6" l="1"/>
  <c r="X26" i="6" s="1"/>
  <c r="X9" i="2"/>
  <c r="X14" i="2" s="1"/>
  <c r="X17" i="2" s="1"/>
  <c r="X19" i="2" s="1"/>
  <c r="X21" i="2" s="1"/>
  <c r="X28" i="3"/>
  <c r="X30" i="3" s="1"/>
  <c r="Z19" i="3"/>
  <c r="Z9" i="9"/>
  <c r="V9" i="7"/>
  <c r="Z32" i="6"/>
  <c r="Z12" i="5"/>
  <c r="Z20" i="5" s="1"/>
  <c r="Z26" i="3"/>
  <c r="Z13" i="3"/>
  <c r="Z31" i="3" s="1"/>
  <c r="V21" i="1"/>
  <c r="V13" i="1"/>
  <c r="Z23" i="6" l="1"/>
  <c r="Z26" i="6" s="1"/>
  <c r="Z9" i="2"/>
  <c r="Z14" i="2" s="1"/>
  <c r="Z17" i="2" s="1"/>
  <c r="Z19" i="2" s="1"/>
  <c r="Z21" i="2" s="1"/>
  <c r="Z28" i="3"/>
  <c r="Z30" i="3" s="1"/>
</calcChain>
</file>

<file path=xl/sharedStrings.xml><?xml version="1.0" encoding="utf-8"?>
<sst xmlns="http://schemas.openxmlformats.org/spreadsheetml/2006/main" count="271" uniqueCount="142">
  <si>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</si>
  <si>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</si>
  <si>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</si>
  <si>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</si>
  <si>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</si>
  <si>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</si>
  <si>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</si>
  <si>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</si>
  <si>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</si>
  <si>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</si>
  <si>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</si>
  <si>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</si>
  <si>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</si>
  <si>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</si>
  <si>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</si>
  <si>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</si>
  <si>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</si>
  <si>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</si>
  <si>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</si>
  <si>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</si>
  <si>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</si>
  <si>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</si>
  <si>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</si>
  <si>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</si>
  <si>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</si>
  <si>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</si>
  <si>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</si>
  <si>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</si>
  <si>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</si>
  <si>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</si>
  <si>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</si>
  <si>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</si>
  <si>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</si>
  <si>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</si>
  <si>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</si>
  <si>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</si>
  <si>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</si>
  <si>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</si>
  <si>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</si>
  <si>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</si>
  <si>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</si>
  <si>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</si>
  <si>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</si>
  <si>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</si>
  <si>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</si>
  <si>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</si>
  <si>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</si>
  <si>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</si>
  <si>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</si>
  <si>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</si>
  <si>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</si>
  <si>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</si>
  <si>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</si>
  <si>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</si>
  <si>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</si>
  <si>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</si>
  <si>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</si>
  <si>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</si>
  <si>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</si>
  <si>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</si>
  <si>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</si>
  <si>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</si>
  <si>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</si>
  <si>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</si>
  <si>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</si>
  <si>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</si>
  <si>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</si>
  <si>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</si>
  <si>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</si>
  <si>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</si>
  <si>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</si>
  <si>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</si>
  <si>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</si>
  <si>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</si>
  <si>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</si>
  <si>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</si>
  <si>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</si>
  <si>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</si>
  <si>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</si>
  <si>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(Adjusted EBITDA margin)</t>
  </si>
  <si>
    <t>EBITDA*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</si>
  <si>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</si>
  <si>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</si>
  <si>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</si>
  <si>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</si>
  <si>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</si>
  <si>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</si>
  <si>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</si>
  <si>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</si>
  <si>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</si>
  <si>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Q1 2023</t>
  </si>
  <si>
    <t>March 31, 2023</t>
  </si>
  <si>
    <t>Q2 2023</t>
  </si>
  <si>
    <t>June 30, 2023</t>
  </si>
  <si>
    <t>Net cash provided (used) by operating activities</t>
  </si>
  <si>
    <t>Q3 2023</t>
  </si>
  <si>
    <t>Sept. 30, 2023</t>
  </si>
  <si>
    <t>Proceeds from sale of businesses and long-lived assets</t>
  </si>
  <si>
    <t>Q4 2023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</si>
  <si>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</si>
  <si>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</si>
  <si>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</si>
  <si>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</si>
  <si>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</si>
  <si>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Q1 2024</t>
  </si>
  <si>
    <t>March 31, 2024</t>
  </si>
  <si>
    <t>Net change in debt, including debt issuance costs</t>
  </si>
  <si>
    <t>Merchant Services</t>
  </si>
  <si>
    <t>B2B Payments</t>
  </si>
  <si>
    <t>Print</t>
  </si>
  <si>
    <t>The segment information reported here was calculated utilizing the methodology outlined in the Notes to Consolidated Financial Statements included in the company's Form 10-K for the year ended December 31, 2023.</t>
  </si>
  <si>
    <t>Business Exits</t>
  </si>
  <si>
    <t>Business Exits / Corporate</t>
  </si>
  <si>
    <t>segment structure.</t>
  </si>
  <si>
    <t>Loss on sale of investment securities</t>
  </si>
  <si>
    <t>Q2 2024</t>
  </si>
  <si>
    <t>June 30, 2024</t>
  </si>
  <si>
    <t>Q3 2024</t>
  </si>
  <si>
    <t>Sept. 30, 2024</t>
  </si>
  <si>
    <t>Certain legal-related (benefit) expense</t>
  </si>
  <si>
    <t>Q4 2024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</si>
  <si>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</si>
  <si>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</si>
  <si>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</si>
  <si>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</si>
  <si>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</si>
  <si>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</si>
  <si>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</si>
  <si>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</si>
  <si>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</si>
  <si>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</si>
  <si>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</si>
  <si>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</si>
  <si>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</si>
  <si>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</si>
  <si>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Effective January 1, 2024, the company updated its reportable segments to align with changes to the company's organizational structure. Prior period information has been recast to reflect the new</t>
  </si>
  <si>
    <t>EBITDA, ADJUSTED EBITDA, AND ADJUSTED EBITDA MARGIN</t>
  </si>
  <si>
    <t>Loss (gain) on debt retirement</t>
  </si>
  <si>
    <t>Dec. YTD 2024</t>
  </si>
  <si>
    <t>Adjusted EBITDA as a percentage of revenue</t>
  </si>
  <si>
    <t>Revenue</t>
  </si>
  <si>
    <t>Cost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</si>
</sst>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left"/>
    </xf>
    <xf numFmtId="7" fontId="0" fillId="0" borderId="0" xfId="1" applyNumberFormat="1" applyFont="1" applyBorder="1"/>
    <xf numFmtId="43" fontId="0" fillId="0" borderId="0" xfId="1" applyFont="1" applyBorder="1" applyAlignment="1">
      <alignment horizontal="left"/>
    </xf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4" fontId="1" fillId="0" borderId="4" xfId="1" applyNumberFormat="1" applyFont="1" applyBorder="1"/>
    <xf numFmtId="167" fontId="1" fillId="0" borderId="4" xfId="1" applyNumberFormat="1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787400</xdr:colOff>
      <xdr:row>0</xdr:row>
      <xdr:rowOff>0</xdr:rowOff>
    </xdr:from>
    <xdr:to>
      <xdr:col>25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844550</xdr:colOff>
      <xdr:row>0</xdr:row>
      <xdr:rowOff>0</xdr:rowOff>
    </xdr:from>
    <xdr:to>
      <xdr:col>21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711200</xdr:colOff>
      <xdr:row>0</xdr:row>
      <xdr:rowOff>0</xdr:rowOff>
    </xdr:from>
    <xdr:to>
      <xdr:col>25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800100</xdr:colOff>
      <xdr:row>0</xdr:row>
      <xdr:rowOff>0</xdr:rowOff>
    </xdr:from>
    <xdr:to>
      <xdr:col>21</xdr:col>
      <xdr:colOff>673100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863600</xdr:colOff>
      <xdr:row>0</xdr:row>
      <xdr:rowOff>0</xdr:rowOff>
    </xdr:from>
    <xdr:to>
      <xdr:col>25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673100</xdr:colOff>
      <xdr:row>0</xdr:row>
      <xdr:rowOff>0</xdr:rowOff>
    </xdr:from>
    <xdr:to>
      <xdr:col>25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800100</xdr:colOff>
      <xdr:row>0</xdr:row>
      <xdr:rowOff>0</xdr:rowOff>
    </xdr:from>
    <xdr:to>
      <xdr:col>21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920751</xdr:colOff>
      <xdr:row>0</xdr:row>
      <xdr:rowOff>0</xdr:rowOff>
    </xdr:from>
    <xdr:to>
      <xdr:col>25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AA31"/>
  <sheetViews>
    <sheetView showGridLines="0" tabSelected="1" workbookViewId="0"/>
  </sheetViews>
  <sheetFormatPr baseColWidth="10" defaultColWidth="8.83203125" defaultRowHeight="13" x14ac:dyDescent="0.15"/>
  <cols>
    <col min="1" max="1" width="46.5" customWidth="1"/>
    <col min="2" max="2" width="14.33203125" customWidth="1"/>
    <col min="3" max="3" width="2.6640625" customWidth="1"/>
    <col min="4" max="4" width="14.33203125" customWidth="1"/>
    <col min="5" max="5" width="2.6640625" customWidth="1"/>
    <col min="6" max="6" width="14.33203125" customWidth="1"/>
    <col min="7" max="7" width="2.6640625" customWidth="1"/>
    <col min="8" max="8" width="14.33203125" customWidth="1"/>
    <col min="9" max="9" width="2.6640625" customWidth="1"/>
    <col min="10" max="10" width="14.33203125" customWidth="1"/>
    <col min="11" max="11" width="2.6640625" customWidth="1"/>
    <col min="12" max="12" width="14.33203125" customWidth="1"/>
    <col min="13" max="13" width="2.6640625" customWidth="1"/>
    <col min="14" max="14" width="14.33203125" customWidth="1"/>
    <col min="15" max="15" width="2.6640625" customWidth="1"/>
    <col min="16" max="16" width="14.33203125" customWidth="1"/>
    <col min="17" max="17" width="2.6640625" customWidth="1"/>
    <col min="18" max="18" width="14.33203125" customWidth="1"/>
    <col min="19" max="19" width="2.6640625" customWidth="1"/>
    <col min="20" max="20" width="14.33203125" customWidth="1"/>
    <col min="21" max="21" width="2.6640625" customWidth="1"/>
    <col min="22" max="22" width="14.33203125" customWidth="1"/>
    <col min="23" max="23" width="2.6640625" customWidth="1"/>
    <col min="24" max="24" width="14.33203125" customWidth="1"/>
    <col min="25" max="25" width="2.6640625" customWidth="1"/>
    <col min="26" max="26" width="14.1640625" customWidth="1"/>
    <col min="27" max="27" width="2.6640625" customWidth="1"/>
  </cols>
  <sheetData>
    <row r="1" spans="1:26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6" x14ac:dyDescent="0.2">
      <c r="A2" s="4" t="s">
        <v>128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15">
      <c r="A3" s="3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5" spans="1:26" ht="14" x14ac:dyDescent="0.15">
      <c r="A5" s="20"/>
      <c r="B5" s="21" t="s">
        <v>121</v>
      </c>
      <c r="C5" s="20"/>
      <c r="D5" s="21" t="s">
        <v>120</v>
      </c>
      <c r="E5" s="20"/>
      <c r="F5" s="21" t="s">
        <v>117</v>
      </c>
      <c r="G5" s="20"/>
      <c r="H5" s="21" t="s">
        <v>115</v>
      </c>
      <c r="I5" s="51"/>
      <c r="J5" s="21" t="s">
        <v>104</v>
      </c>
      <c r="K5" s="20"/>
      <c r="L5" s="21" t="s">
        <v>99</v>
      </c>
      <c r="M5" s="20"/>
      <c r="N5" s="21" t="s">
        <v>98</v>
      </c>
      <c r="O5" s="21"/>
      <c r="P5" s="21" t="s">
        <v>95</v>
      </c>
      <c r="Q5" s="20"/>
      <c r="R5" s="21" t="s">
        <v>92</v>
      </c>
      <c r="S5" s="20"/>
      <c r="T5" s="21" t="s">
        <v>90</v>
      </c>
      <c r="U5" s="20"/>
      <c r="V5" s="21" t="s">
        <v>87</v>
      </c>
      <c r="W5" s="20"/>
      <c r="X5" s="21" t="s">
        <v>72</v>
      </c>
      <c r="Y5" s="20"/>
      <c r="Z5" s="21" t="s">
        <v>47</v>
      </c>
    </row>
    <row r="7" spans="1:26" x14ac:dyDescent="0.15">
      <c r="A7" s="8" t="s">
        <v>140</v>
      </c>
      <c r="B7" s="70">
        <v>2121.8000000000002</v>
      </c>
      <c r="C7" s="71"/>
      <c r="D7" s="70">
        <v>520.5</v>
      </c>
      <c r="E7" s="71"/>
      <c r="F7" s="70">
        <v>528.40000000000009</v>
      </c>
      <c r="G7" s="71"/>
      <c r="H7" s="70">
        <v>537.79999999999995</v>
      </c>
      <c r="I7" s="70"/>
      <c r="J7" s="70">
        <v>535</v>
      </c>
      <c r="K7" s="71"/>
      <c r="L7" s="70">
        <v>2192.3000000000002</v>
      </c>
      <c r="M7" s="71"/>
      <c r="N7" s="70">
        <v>537.4</v>
      </c>
      <c r="O7" s="71"/>
      <c r="P7" s="70">
        <v>537.79999999999995</v>
      </c>
      <c r="Q7" s="71"/>
      <c r="R7" s="70">
        <v>571.70000000000005</v>
      </c>
      <c r="S7" s="71"/>
      <c r="T7" s="70">
        <v>545.4</v>
      </c>
      <c r="U7" s="71"/>
      <c r="V7" s="70">
        <v>2238</v>
      </c>
      <c r="W7" s="71"/>
      <c r="X7" s="70">
        <v>2022.2</v>
      </c>
      <c r="Y7" s="72"/>
      <c r="Z7" s="70">
        <v>1790.8000000000002</v>
      </c>
    </row>
    <row r="8" spans="1:26" x14ac:dyDescent="0.15">
      <c r="A8" s="6" t="s">
        <v>141</v>
      </c>
      <c r="B8" s="73">
        <v>-995.3</v>
      </c>
      <c r="C8" s="6"/>
      <c r="D8" s="73">
        <v>-248.2</v>
      </c>
      <c r="E8" s="6"/>
      <c r="F8" s="73">
        <v>-246.5</v>
      </c>
      <c r="G8" s="6"/>
      <c r="H8" s="73">
        <v>-249</v>
      </c>
      <c r="I8" s="42"/>
      <c r="J8" s="73">
        <v>-251.5</v>
      </c>
      <c r="K8" s="6"/>
      <c r="L8" s="73">
        <v>-1029.5999999999999</v>
      </c>
      <c r="M8" s="6"/>
      <c r="N8" s="73">
        <v>-253.89999999999998</v>
      </c>
      <c r="O8" s="6"/>
      <c r="P8" s="73">
        <v>-255.1</v>
      </c>
      <c r="Q8" s="6"/>
      <c r="R8" s="73">
        <v>-270</v>
      </c>
      <c r="S8" s="6"/>
      <c r="T8" s="73">
        <v>-250.7</v>
      </c>
      <c r="U8" s="6"/>
      <c r="V8" s="73">
        <v>-1032.0999999999999</v>
      </c>
      <c r="W8" s="6"/>
      <c r="X8" s="73">
        <v>-884.3</v>
      </c>
      <c r="Y8" s="46"/>
      <c r="Z8" s="74">
        <v>-730.8</v>
      </c>
    </row>
    <row r="9" spans="1:26" x14ac:dyDescent="0.15">
      <c r="A9" s="7" t="s">
        <v>0</v>
      </c>
      <c r="B9" s="38">
        <f>+B7+B8</f>
        <v>1126.5000000000002</v>
      </c>
      <c r="C9" s="7"/>
      <c r="D9" s="38">
        <f>+D7+D8</f>
        <v>272.3</v>
      </c>
      <c r="E9" s="7"/>
      <c r="F9" s="38">
        <f>+F7+F8</f>
        <v>281.90000000000009</v>
      </c>
      <c r="G9" s="7"/>
      <c r="H9" s="38">
        <f>+H7+H8</f>
        <v>288.79999999999995</v>
      </c>
      <c r="I9" s="42"/>
      <c r="J9" s="38">
        <f>+J7+J8</f>
        <v>283.5</v>
      </c>
      <c r="K9" s="7"/>
      <c r="L9" s="38">
        <f>+L7+L8</f>
        <v>1162.7000000000003</v>
      </c>
      <c r="M9" s="7"/>
      <c r="N9" s="38">
        <f>+N7+N8</f>
        <v>283.5</v>
      </c>
      <c r="O9" s="7"/>
      <c r="P9" s="38">
        <f>+P7+P8</f>
        <v>282.69999999999993</v>
      </c>
      <c r="Q9" s="7"/>
      <c r="R9" s="38">
        <f>+R7+R8</f>
        <v>301.70000000000005</v>
      </c>
      <c r="S9" s="7"/>
      <c r="T9" s="38">
        <f>+T7+T8</f>
        <v>294.7</v>
      </c>
      <c r="U9" s="7"/>
      <c r="V9" s="38">
        <f>+V7+V8</f>
        <v>1205.9000000000001</v>
      </c>
      <c r="W9" s="7"/>
      <c r="X9" s="38">
        <f>+X7+X8</f>
        <v>1137.9000000000001</v>
      </c>
      <c r="Y9" s="47"/>
      <c r="Z9" s="40">
        <f>+Z7+Z8</f>
        <v>1060.0000000000002</v>
      </c>
    </row>
    <row r="10" spans="1:26" x14ac:dyDescent="0.15">
      <c r="A10" s="1" t="s">
        <v>1</v>
      </c>
      <c r="B10" s="9">
        <v>-909.2</v>
      </c>
      <c r="C10" s="1"/>
      <c r="D10" s="9">
        <v>-213.5</v>
      </c>
      <c r="E10" s="1"/>
      <c r="F10" s="9">
        <v>-227.8</v>
      </c>
      <c r="G10" s="1"/>
      <c r="H10" s="9">
        <v>-233.9</v>
      </c>
      <c r="I10" s="65"/>
      <c r="J10" s="9">
        <v>-234.1</v>
      </c>
      <c r="K10" s="1"/>
      <c r="L10" s="9">
        <v>-956.1</v>
      </c>
      <c r="M10" s="1"/>
      <c r="N10" s="9">
        <v>-229.1</v>
      </c>
      <c r="O10" s="1"/>
      <c r="P10" s="9">
        <v>-233.9</v>
      </c>
      <c r="Q10" s="1"/>
      <c r="R10" s="9">
        <v>-245.3</v>
      </c>
      <c r="S10" s="1"/>
      <c r="T10" s="9">
        <v>-247.7</v>
      </c>
      <c r="U10" s="1"/>
      <c r="V10" s="9">
        <v>-993.3</v>
      </c>
      <c r="W10" s="1"/>
      <c r="X10" s="9">
        <v>-941</v>
      </c>
      <c r="Y10" s="9"/>
      <c r="Z10" s="26">
        <f>-841.7+1.8</f>
        <v>-839.90000000000009</v>
      </c>
    </row>
    <row r="11" spans="1:26" x14ac:dyDescent="0.15">
      <c r="A11" s="1" t="s">
        <v>2</v>
      </c>
      <c r="B11" s="9">
        <v>-48.6</v>
      </c>
      <c r="C11" s="1"/>
      <c r="D11" s="9">
        <v>-12.7</v>
      </c>
      <c r="E11" s="1"/>
      <c r="F11" s="9">
        <v>-11</v>
      </c>
      <c r="G11" s="1"/>
      <c r="H11" s="9">
        <v>-11</v>
      </c>
      <c r="I11" s="65"/>
      <c r="J11" s="9">
        <v>-13.8</v>
      </c>
      <c r="K11" s="1"/>
      <c r="L11" s="9">
        <v>-78.2</v>
      </c>
      <c r="M11" s="1"/>
      <c r="N11" s="9">
        <v>-18.2</v>
      </c>
      <c r="O11" s="1"/>
      <c r="P11" s="9">
        <v>-22.9</v>
      </c>
      <c r="Q11" s="1"/>
      <c r="R11" s="9">
        <v>-24.2</v>
      </c>
      <c r="S11" s="1"/>
      <c r="T11" s="9">
        <v>-12.9</v>
      </c>
      <c r="U11" s="1"/>
      <c r="V11" s="9">
        <v>-62.5</v>
      </c>
      <c r="W11" s="1"/>
      <c r="X11" s="9">
        <v>-54.7</v>
      </c>
      <c r="Y11" s="9"/>
      <c r="Z11" s="26">
        <v>-75.900000000000006</v>
      </c>
    </row>
    <row r="12" spans="1:26" x14ac:dyDescent="0.15">
      <c r="A12" s="8" t="s">
        <v>86</v>
      </c>
      <c r="B12" s="9">
        <v>31.2</v>
      </c>
      <c r="C12" s="8"/>
      <c r="D12" s="9">
        <v>2</v>
      </c>
      <c r="E12" s="8"/>
      <c r="F12" s="9">
        <v>5.2</v>
      </c>
      <c r="G12" s="8"/>
      <c r="H12" s="9">
        <v>15.4</v>
      </c>
      <c r="I12" s="65"/>
      <c r="J12" s="9">
        <v>8.6</v>
      </c>
      <c r="K12" s="8"/>
      <c r="L12" s="9">
        <v>32.4</v>
      </c>
      <c r="M12" s="8"/>
      <c r="N12" s="9">
        <v>14.8</v>
      </c>
      <c r="O12" s="8"/>
      <c r="P12" s="9">
        <v>-4.3</v>
      </c>
      <c r="Q12" s="8"/>
      <c r="R12" s="9">
        <v>21.9</v>
      </c>
      <c r="S12" s="8"/>
      <c r="T12" s="9">
        <v>0</v>
      </c>
      <c r="U12" s="8"/>
      <c r="V12" s="9">
        <v>19.3</v>
      </c>
      <c r="W12" s="1"/>
      <c r="X12" s="9">
        <v>0</v>
      </c>
      <c r="Y12" s="9"/>
      <c r="Z12" s="9">
        <v>-1.8</v>
      </c>
    </row>
    <row r="13" spans="1:26" x14ac:dyDescent="0.15">
      <c r="A13" s="1" t="s">
        <v>3</v>
      </c>
      <c r="B13" s="9">
        <v>-7.7</v>
      </c>
      <c r="C13" s="1"/>
      <c r="D13" s="9">
        <v>-1</v>
      </c>
      <c r="E13" s="1"/>
      <c r="F13" s="9">
        <v>-6.7</v>
      </c>
      <c r="G13" s="1"/>
      <c r="H13" s="9">
        <v>0</v>
      </c>
      <c r="I13" s="65"/>
      <c r="J13" s="9">
        <v>0</v>
      </c>
      <c r="K13" s="1"/>
      <c r="L13" s="9">
        <v>0</v>
      </c>
      <c r="M13" s="1"/>
      <c r="N13" s="9">
        <v>0</v>
      </c>
      <c r="O13" s="1"/>
      <c r="P13" s="9">
        <v>0</v>
      </c>
      <c r="Q13" s="1"/>
      <c r="R13" s="9">
        <v>0</v>
      </c>
      <c r="S13" s="1"/>
      <c r="T13" s="9">
        <v>0</v>
      </c>
      <c r="U13" s="1"/>
      <c r="V13" s="9">
        <v>0</v>
      </c>
      <c r="W13" s="1"/>
      <c r="X13" s="9">
        <v>0</v>
      </c>
      <c r="Y13" s="9"/>
      <c r="Z13" s="26">
        <v>-101.7</v>
      </c>
    </row>
    <row r="14" spans="1:26" x14ac:dyDescent="0.15">
      <c r="A14" s="7" t="s">
        <v>122</v>
      </c>
      <c r="B14" s="37">
        <f>SUM(B9:B13)</f>
        <v>192.20000000000019</v>
      </c>
      <c r="C14" s="7"/>
      <c r="D14" s="37">
        <f>SUM(D9:D13)</f>
        <v>47.100000000000009</v>
      </c>
      <c r="E14" s="7"/>
      <c r="F14" s="37">
        <f>SUM(F9:F13)</f>
        <v>41.60000000000008</v>
      </c>
      <c r="G14" s="7"/>
      <c r="H14" s="37">
        <f>SUM(H9:H13)</f>
        <v>59.299999999999947</v>
      </c>
      <c r="I14" s="42"/>
      <c r="J14" s="37">
        <f>SUM(J9:J13)</f>
        <v>44.20000000000001</v>
      </c>
      <c r="K14" s="7"/>
      <c r="L14" s="37">
        <f>SUM(L9:L13)</f>
        <v>160.80000000000027</v>
      </c>
      <c r="M14" s="7"/>
      <c r="N14" s="37">
        <f>SUM(N9:N13)</f>
        <v>51</v>
      </c>
      <c r="O14" s="7"/>
      <c r="P14" s="37">
        <f>SUM(P9:P13)</f>
        <v>21.599999999999927</v>
      </c>
      <c r="Q14" s="7"/>
      <c r="R14" s="37">
        <f>SUM(R9:R13)</f>
        <v>54.10000000000003</v>
      </c>
      <c r="S14" s="7"/>
      <c r="T14" s="37">
        <f>SUM(T9:T13)</f>
        <v>34.1</v>
      </c>
      <c r="U14" s="7"/>
      <c r="V14" s="37">
        <f>SUM(V9:V13)</f>
        <v>169.40000000000015</v>
      </c>
      <c r="W14" s="7"/>
      <c r="X14" s="37">
        <f>SUM(X9:X13)</f>
        <v>142.2000000000001</v>
      </c>
      <c r="Y14" s="47"/>
      <c r="Z14" s="39">
        <f>SUM(Z9:Z13)</f>
        <v>40.700000000000117</v>
      </c>
    </row>
    <row r="15" spans="1:26" x14ac:dyDescent="0.15">
      <c r="A15" s="1" t="s">
        <v>4</v>
      </c>
      <c r="B15" s="9">
        <v>-123.3</v>
      </c>
      <c r="C15" s="1"/>
      <c r="D15" s="9">
        <v>-32.4</v>
      </c>
      <c r="E15" s="1"/>
      <c r="F15" s="9">
        <v>-29.9</v>
      </c>
      <c r="G15" s="1"/>
      <c r="H15" s="9">
        <v>-30.2</v>
      </c>
      <c r="I15" s="65"/>
      <c r="J15" s="9">
        <v>-30.8</v>
      </c>
      <c r="K15" s="1"/>
      <c r="L15" s="9">
        <v>-125.6</v>
      </c>
      <c r="M15" s="1"/>
      <c r="N15" s="9">
        <v>-31.7</v>
      </c>
      <c r="O15" s="1"/>
      <c r="P15" s="9">
        <v>-32</v>
      </c>
      <c r="Q15" s="1"/>
      <c r="R15" s="9">
        <v>-31.9</v>
      </c>
      <c r="S15" s="1"/>
      <c r="T15" s="9">
        <v>-30</v>
      </c>
      <c r="U15" s="1"/>
      <c r="V15" s="9">
        <v>-94.4</v>
      </c>
      <c r="W15" s="1"/>
      <c r="X15" s="9">
        <v>-55.6</v>
      </c>
      <c r="Y15" s="9"/>
      <c r="Z15" s="26">
        <v>-23.1</v>
      </c>
    </row>
    <row r="16" spans="1:26" x14ac:dyDescent="0.15">
      <c r="A16" s="1" t="s">
        <v>5</v>
      </c>
      <c r="B16" s="9">
        <v>7.6</v>
      </c>
      <c r="C16" s="1"/>
      <c r="D16" s="9">
        <v>1</v>
      </c>
      <c r="E16" s="1"/>
      <c r="F16" s="9">
        <v>1.8</v>
      </c>
      <c r="G16" s="1"/>
      <c r="H16" s="9">
        <v>1.8</v>
      </c>
      <c r="I16" s="65"/>
      <c r="J16" s="9">
        <v>3</v>
      </c>
      <c r="K16" s="1"/>
      <c r="L16" s="9">
        <v>4.5999999999999996</v>
      </c>
      <c r="M16" s="1"/>
      <c r="N16" s="9">
        <v>0.1</v>
      </c>
      <c r="O16" s="1"/>
      <c r="P16" s="9">
        <v>1.2</v>
      </c>
      <c r="Q16" s="1"/>
      <c r="R16" s="9">
        <v>0.8</v>
      </c>
      <c r="S16" s="1"/>
      <c r="T16" s="9">
        <v>2.4</v>
      </c>
      <c r="U16" s="1"/>
      <c r="V16" s="9">
        <v>9.4</v>
      </c>
      <c r="W16" s="1"/>
      <c r="X16" s="9">
        <v>7.2</v>
      </c>
      <c r="Y16" s="9"/>
      <c r="Z16" s="26">
        <v>9.1999999999999993</v>
      </c>
    </row>
    <row r="17" spans="1:27" x14ac:dyDescent="0.15">
      <c r="A17" s="7" t="s">
        <v>123</v>
      </c>
      <c r="B17" s="37">
        <f>SUM(B14:B16)</f>
        <v>76.500000000000185</v>
      </c>
      <c r="C17" s="7"/>
      <c r="D17" s="37">
        <f>SUM(D14:D16)</f>
        <v>15.70000000000001</v>
      </c>
      <c r="E17" s="7"/>
      <c r="F17" s="37">
        <f>SUM(F14:F16)</f>
        <v>13.500000000000082</v>
      </c>
      <c r="G17" s="7"/>
      <c r="H17" s="37">
        <f>SUM(H14:H16)</f>
        <v>30.899999999999949</v>
      </c>
      <c r="I17" s="42"/>
      <c r="J17" s="37">
        <f>SUM(J14:J16)</f>
        <v>16.400000000000009</v>
      </c>
      <c r="K17" s="7"/>
      <c r="L17" s="37">
        <f>SUM(L14:L16)</f>
        <v>39.800000000000274</v>
      </c>
      <c r="M17" s="7"/>
      <c r="N17" s="37">
        <f>SUM(N14:N16)</f>
        <v>19.400000000000002</v>
      </c>
      <c r="O17" s="7"/>
      <c r="P17" s="37">
        <f>SUM(P14:P16)</f>
        <v>-9.2000000000000739</v>
      </c>
      <c r="Q17" s="7"/>
      <c r="R17" s="37">
        <f>SUM(R14:R16)</f>
        <v>23.000000000000032</v>
      </c>
      <c r="S17" s="7"/>
      <c r="T17" s="37">
        <f>SUM(T14:T16)</f>
        <v>6.5000000000000018</v>
      </c>
      <c r="U17" s="7"/>
      <c r="V17" s="37">
        <f>SUM(V14:V16)</f>
        <v>84.400000000000148</v>
      </c>
      <c r="W17" s="7"/>
      <c r="X17" s="37">
        <f>SUM(X14:X16)</f>
        <v>93.800000000000111</v>
      </c>
      <c r="Y17" s="47"/>
      <c r="Z17" s="39">
        <f>SUM(Z14:Z16)</f>
        <v>26.800000000000114</v>
      </c>
    </row>
    <row r="18" spans="1:27" x14ac:dyDescent="0.15">
      <c r="A18" s="1" t="s">
        <v>124</v>
      </c>
      <c r="B18" s="9">
        <v>-23.6</v>
      </c>
      <c r="C18" s="1"/>
      <c r="D18" s="9">
        <v>-3.1</v>
      </c>
      <c r="E18" s="1"/>
      <c r="F18" s="9">
        <v>-4.5999999999999996</v>
      </c>
      <c r="G18" s="1"/>
      <c r="H18" s="9">
        <v>-10.4</v>
      </c>
      <c r="I18" s="65"/>
      <c r="J18" s="9">
        <v>-5.6</v>
      </c>
      <c r="K18" s="1"/>
      <c r="L18" s="9">
        <v>-13.6</v>
      </c>
      <c r="M18" s="1"/>
      <c r="N18" s="9">
        <v>-4.4000000000000004</v>
      </c>
      <c r="O18" s="1"/>
      <c r="P18" s="9">
        <v>1.2</v>
      </c>
      <c r="Q18" s="1"/>
      <c r="R18" s="9">
        <v>-6.6</v>
      </c>
      <c r="S18" s="1"/>
      <c r="T18" s="9">
        <v>-3.7</v>
      </c>
      <c r="U18" s="1"/>
      <c r="V18" s="9">
        <v>-18.899999999999999</v>
      </c>
      <c r="W18" s="1"/>
      <c r="X18" s="9">
        <v>-31</v>
      </c>
      <c r="Y18" s="9"/>
      <c r="Z18" s="26">
        <v>-21.5</v>
      </c>
    </row>
    <row r="19" spans="1:27" x14ac:dyDescent="0.15">
      <c r="A19" s="7" t="s">
        <v>125</v>
      </c>
      <c r="B19" s="37">
        <f>SUM(B17:B18)</f>
        <v>52.900000000000183</v>
      </c>
      <c r="C19" s="7"/>
      <c r="D19" s="37">
        <f>SUM(D17:D18)</f>
        <v>12.60000000000001</v>
      </c>
      <c r="E19" s="7"/>
      <c r="F19" s="37">
        <f>SUM(F17:F18)</f>
        <v>8.9000000000000821</v>
      </c>
      <c r="G19" s="7"/>
      <c r="H19" s="37">
        <f>SUM(H17:H18)</f>
        <v>20.49999999999995</v>
      </c>
      <c r="I19" s="42"/>
      <c r="J19" s="37">
        <f>SUM(J17:J18)</f>
        <v>10.80000000000001</v>
      </c>
      <c r="K19" s="7"/>
      <c r="L19" s="37">
        <f>SUM(L17:L18)</f>
        <v>26.200000000000273</v>
      </c>
      <c r="M19" s="7"/>
      <c r="N19" s="37">
        <f>SUM(N17:N18)</f>
        <v>15.000000000000002</v>
      </c>
      <c r="O19" s="7"/>
      <c r="P19" s="37">
        <f>SUM(P17:P18)</f>
        <v>-8.0000000000000746</v>
      </c>
      <c r="Q19" s="7"/>
      <c r="R19" s="37">
        <f>SUM(R17:R18)</f>
        <v>16.400000000000034</v>
      </c>
      <c r="S19" s="7"/>
      <c r="T19" s="37">
        <f>SUM(T17:T18)</f>
        <v>2.8000000000000016</v>
      </c>
      <c r="U19" s="7"/>
      <c r="V19" s="37">
        <f>SUM(V17:V18)</f>
        <v>65.500000000000142</v>
      </c>
      <c r="W19" s="7"/>
      <c r="X19" s="37">
        <f>SUM(X17:X18)</f>
        <v>62.800000000000111</v>
      </c>
      <c r="Y19" s="47"/>
      <c r="Z19" s="39">
        <f>SUM(Z17:Z18)</f>
        <v>5.3000000000001144</v>
      </c>
      <c r="AA19" s="26"/>
    </row>
    <row r="20" spans="1:27" x14ac:dyDescent="0.15">
      <c r="A20" s="8" t="s">
        <v>64</v>
      </c>
      <c r="B20" s="43">
        <v>-0.1</v>
      </c>
      <c r="C20" s="8"/>
      <c r="D20" s="43">
        <v>0</v>
      </c>
      <c r="E20" s="8"/>
      <c r="F20" s="43">
        <v>0</v>
      </c>
      <c r="G20" s="8"/>
      <c r="H20" s="43">
        <v>0</v>
      </c>
      <c r="I20" s="66"/>
      <c r="J20" s="43">
        <v>0</v>
      </c>
      <c r="K20" s="8"/>
      <c r="L20" s="43">
        <v>-0.1</v>
      </c>
      <c r="M20" s="8"/>
      <c r="N20" s="43">
        <v>0</v>
      </c>
      <c r="O20" s="8"/>
      <c r="P20" s="43">
        <v>0</v>
      </c>
      <c r="Q20" s="8"/>
      <c r="R20" s="43">
        <v>0</v>
      </c>
      <c r="S20" s="8"/>
      <c r="T20" s="43">
        <v>0</v>
      </c>
      <c r="U20" s="8"/>
      <c r="V20" s="43">
        <v>-0.1</v>
      </c>
      <c r="W20" s="8"/>
      <c r="X20" s="43">
        <v>-0.2</v>
      </c>
      <c r="Y20" s="43"/>
      <c r="Z20" s="42">
        <v>-0.1</v>
      </c>
    </row>
    <row r="21" spans="1:27" ht="14" thickBot="1" x14ac:dyDescent="0.2">
      <c r="A21" s="7" t="s">
        <v>126</v>
      </c>
      <c r="B21" s="13">
        <f>SUM(B19:B20)</f>
        <v>52.800000000000182</v>
      </c>
      <c r="C21" s="7"/>
      <c r="D21" s="13">
        <f>SUM(D19:D20)</f>
        <v>12.60000000000001</v>
      </c>
      <c r="E21" s="7"/>
      <c r="F21" s="13">
        <f>SUM(F19:F20)</f>
        <v>8.9000000000000821</v>
      </c>
      <c r="G21" s="7"/>
      <c r="H21" s="13">
        <f>SUM(H19:H20)</f>
        <v>20.49999999999995</v>
      </c>
      <c r="I21" s="53"/>
      <c r="J21" s="13">
        <f>SUM(J19:J20)</f>
        <v>10.80000000000001</v>
      </c>
      <c r="K21" s="7"/>
      <c r="L21" s="13">
        <f>SUM(L19:L20)</f>
        <v>26.100000000000271</v>
      </c>
      <c r="M21" s="7"/>
      <c r="N21" s="13">
        <f>SUM(N19:N20)</f>
        <v>15.000000000000002</v>
      </c>
      <c r="O21" s="7"/>
      <c r="P21" s="13">
        <f>SUM(P19:P20)</f>
        <v>-8.0000000000000746</v>
      </c>
      <c r="Q21" s="7"/>
      <c r="R21" s="13">
        <f>SUM(R19:R20)</f>
        <v>16.400000000000034</v>
      </c>
      <c r="S21" s="7"/>
      <c r="T21" s="13">
        <f>SUM(T19:T20)</f>
        <v>2.8000000000000016</v>
      </c>
      <c r="U21" s="7"/>
      <c r="V21" s="13">
        <f>SUM(V19:V20)</f>
        <v>65.400000000000148</v>
      </c>
      <c r="W21" s="7"/>
      <c r="X21" s="13">
        <f>SUM(X19:X20)</f>
        <v>62.600000000000108</v>
      </c>
      <c r="Y21" s="7"/>
      <c r="Z21" s="13">
        <f>SUM(Z19:Z20)</f>
        <v>5.2000000000001148</v>
      </c>
    </row>
    <row r="22" spans="1:27" ht="14" thickTop="1" x14ac:dyDescent="0.15">
      <c r="A22" s="1" t="s">
        <v>6</v>
      </c>
      <c r="B22" s="9">
        <v>44.7</v>
      </c>
      <c r="C22" s="1"/>
      <c r="D22" s="9">
        <v>44.9</v>
      </c>
      <c r="E22" s="1"/>
      <c r="F22" s="9">
        <v>44.8</v>
      </c>
      <c r="G22" s="1"/>
      <c r="H22" s="9">
        <v>44.7</v>
      </c>
      <c r="I22" s="65"/>
      <c r="J22" s="9">
        <v>44.5</v>
      </c>
      <c r="K22" s="1"/>
      <c r="L22" s="9">
        <v>43.8</v>
      </c>
      <c r="M22" s="1"/>
      <c r="N22" s="9">
        <v>44.1</v>
      </c>
      <c r="O22" s="1"/>
      <c r="P22" s="9">
        <v>43.7</v>
      </c>
      <c r="Q22" s="1"/>
      <c r="R22" s="9">
        <v>43.7</v>
      </c>
      <c r="S22" s="1"/>
      <c r="T22" s="9">
        <v>43.7</v>
      </c>
      <c r="U22" s="1"/>
      <c r="V22" s="9">
        <v>43.3</v>
      </c>
      <c r="W22" s="1"/>
      <c r="X22" s="9">
        <v>42.8</v>
      </c>
      <c r="Y22" s="9"/>
      <c r="Z22" s="26">
        <v>42.1</v>
      </c>
    </row>
    <row r="23" spans="1:27" x14ac:dyDescent="0.15">
      <c r="A23" s="1" t="s">
        <v>127</v>
      </c>
      <c r="B23" s="14">
        <v>1.18</v>
      </c>
      <c r="C23" s="1"/>
      <c r="D23" s="14">
        <v>0.28000000000000003</v>
      </c>
      <c r="E23" s="1"/>
      <c r="F23" s="14">
        <v>0.2</v>
      </c>
      <c r="G23" s="1"/>
      <c r="H23" s="14">
        <v>0.46</v>
      </c>
      <c r="I23" s="67"/>
      <c r="J23" s="14">
        <v>0.24</v>
      </c>
      <c r="K23" s="1"/>
      <c r="L23" s="14">
        <v>0.59</v>
      </c>
      <c r="M23" s="1"/>
      <c r="N23" s="14">
        <v>0.34</v>
      </c>
      <c r="O23" s="1"/>
      <c r="P23" s="14">
        <v>-0.18</v>
      </c>
      <c r="Q23" s="1"/>
      <c r="R23" s="14">
        <v>0.37</v>
      </c>
      <c r="S23" s="1"/>
      <c r="T23" s="14">
        <v>0.06</v>
      </c>
      <c r="U23" s="1"/>
      <c r="V23" s="14">
        <v>1.5</v>
      </c>
      <c r="W23" s="1"/>
      <c r="X23" s="14">
        <v>1.45</v>
      </c>
      <c r="Y23" s="14"/>
      <c r="Z23" s="32">
        <v>0.11</v>
      </c>
    </row>
    <row r="24" spans="1:27" x14ac:dyDescent="0.15">
      <c r="A24" s="8" t="s">
        <v>74</v>
      </c>
      <c r="B24" s="44">
        <v>3.29</v>
      </c>
      <c r="C24" s="8"/>
      <c r="D24" s="44">
        <v>0.84</v>
      </c>
      <c r="E24" s="8"/>
      <c r="F24" s="44">
        <v>0.84</v>
      </c>
      <c r="G24" s="8"/>
      <c r="H24" s="44">
        <v>0.86</v>
      </c>
      <c r="I24" s="68"/>
      <c r="J24" s="44">
        <v>0.76</v>
      </c>
      <c r="K24" s="8"/>
      <c r="L24" s="44">
        <v>3.32</v>
      </c>
      <c r="M24" s="8"/>
      <c r="N24" s="44">
        <v>0.8</v>
      </c>
      <c r="O24" s="8"/>
      <c r="P24" s="44">
        <v>0.79</v>
      </c>
      <c r="Q24" s="8"/>
      <c r="R24" s="44">
        <v>0.93</v>
      </c>
      <c r="S24" s="8"/>
      <c r="T24" s="44">
        <v>0.8</v>
      </c>
      <c r="U24" s="8"/>
      <c r="V24" s="44">
        <v>4.08</v>
      </c>
      <c r="W24" s="8"/>
      <c r="X24" s="44">
        <v>4.88</v>
      </c>
      <c r="Y24" s="44"/>
      <c r="Z24" s="31">
        <v>5.08</v>
      </c>
    </row>
    <row r="25" spans="1:27" x14ac:dyDescent="0.15">
      <c r="A25" s="1" t="s">
        <v>7</v>
      </c>
      <c r="B25" s="9">
        <v>165.5</v>
      </c>
      <c r="C25" s="1"/>
      <c r="D25" s="9">
        <v>37.799999999999997</v>
      </c>
      <c r="E25" s="1"/>
      <c r="F25" s="9">
        <v>44.3</v>
      </c>
      <c r="G25" s="1"/>
      <c r="H25" s="9">
        <v>41.7</v>
      </c>
      <c r="I25" s="65"/>
      <c r="J25" s="9">
        <v>41.7</v>
      </c>
      <c r="K25" s="1"/>
      <c r="L25" s="9">
        <v>169.7</v>
      </c>
      <c r="M25" s="1"/>
      <c r="N25" s="9">
        <v>44.7</v>
      </c>
      <c r="O25" s="1"/>
      <c r="P25" s="9">
        <v>38.9</v>
      </c>
      <c r="Q25" s="1"/>
      <c r="R25" s="9">
        <v>42.6</v>
      </c>
      <c r="S25" s="1"/>
      <c r="T25" s="9">
        <v>43.5</v>
      </c>
      <c r="U25" s="1"/>
      <c r="V25" s="9">
        <v>172.6</v>
      </c>
      <c r="W25" s="1"/>
      <c r="X25" s="9">
        <v>148.80000000000001</v>
      </c>
      <c r="Y25" s="9"/>
      <c r="Z25" s="26">
        <v>110.8</v>
      </c>
    </row>
    <row r="26" spans="1:27" x14ac:dyDescent="0.15">
      <c r="A26" s="1" t="s">
        <v>80</v>
      </c>
      <c r="B26" s="9">
        <v>365.2</v>
      </c>
      <c r="C26" s="1"/>
      <c r="D26" s="9">
        <v>85.9</v>
      </c>
      <c r="E26" s="1"/>
      <c r="F26" s="9">
        <v>87.7</v>
      </c>
      <c r="G26" s="1"/>
      <c r="H26" s="9">
        <v>102.8</v>
      </c>
      <c r="I26" s="65"/>
      <c r="J26" s="9">
        <v>88.9</v>
      </c>
      <c r="K26" s="1"/>
      <c r="L26" s="9">
        <v>335</v>
      </c>
      <c r="M26" s="1"/>
      <c r="N26" s="9">
        <v>95.8</v>
      </c>
      <c r="O26" s="1"/>
      <c r="P26" s="9">
        <v>61.7</v>
      </c>
      <c r="Q26" s="1"/>
      <c r="R26" s="9">
        <v>97.5</v>
      </c>
      <c r="S26" s="1"/>
      <c r="T26" s="9">
        <v>80</v>
      </c>
      <c r="U26" s="1"/>
      <c r="V26" s="9">
        <v>351.3</v>
      </c>
      <c r="W26" s="1"/>
      <c r="X26" s="9">
        <v>298</v>
      </c>
      <c r="Y26" s="9"/>
      <c r="Z26" s="26">
        <v>160.6</v>
      </c>
    </row>
    <row r="27" spans="1:27" x14ac:dyDescent="0.15">
      <c r="A27" s="1" t="s">
        <v>75</v>
      </c>
      <c r="B27" s="9">
        <v>412.1</v>
      </c>
      <c r="C27" s="1"/>
      <c r="D27" s="9">
        <v>103.3</v>
      </c>
      <c r="E27" s="1"/>
      <c r="F27" s="9">
        <v>104.9</v>
      </c>
      <c r="G27" s="1"/>
      <c r="H27" s="9">
        <v>103.4</v>
      </c>
      <c r="I27" s="65"/>
      <c r="J27" s="9">
        <v>100.5</v>
      </c>
      <c r="K27" s="1"/>
      <c r="L27" s="9">
        <v>417.1</v>
      </c>
      <c r="M27" s="1"/>
      <c r="N27" s="9">
        <v>106.4</v>
      </c>
      <c r="O27" s="1"/>
      <c r="P27" s="9">
        <v>101.9</v>
      </c>
      <c r="Q27" s="1"/>
      <c r="R27" s="9">
        <v>108.4</v>
      </c>
      <c r="S27" s="1"/>
      <c r="T27" s="9">
        <v>100.4</v>
      </c>
      <c r="U27" s="1"/>
      <c r="V27" s="9">
        <v>418.1</v>
      </c>
      <c r="W27" s="1"/>
      <c r="X27" s="9">
        <v>407.8</v>
      </c>
      <c r="Y27" s="9"/>
      <c r="Z27" s="26">
        <v>364.5</v>
      </c>
    </row>
    <row r="29" spans="1:27" x14ac:dyDescent="0.15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1" spans="1:27" x14ac:dyDescent="0.15">
      <c r="A31" s="58" t="s">
        <v>76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</row>
  </sheetData>
  <pageMargins left="0.7" right="0.7" top="0.75" bottom="0.75" header="0.3" footer="0.3"/>
  <pageSetup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V25"/>
  <sheetViews>
    <sheetView showGridLines="0" workbookViewId="0"/>
  </sheetViews>
  <sheetFormatPr baseColWidth="10" defaultColWidth="8.83203125" defaultRowHeight="13" x14ac:dyDescent="0.15"/>
  <cols>
    <col min="1" max="1" width="43.5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3.6640625" customWidth="1"/>
    <col min="17" max="17" width="2.6640625" customWidth="1"/>
    <col min="18" max="18" width="14.5" customWidth="1"/>
    <col min="19" max="19" width="2.6640625" customWidth="1"/>
    <col min="20" max="20" width="14.1640625" customWidth="1"/>
    <col min="21" max="21" width="2.6640625" customWidth="1"/>
    <col min="22" max="22" width="14.1640625" customWidth="1"/>
    <col min="23" max="23" width="2.6640625" customWidth="1"/>
  </cols>
  <sheetData>
    <row r="1" spans="1:22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16" x14ac:dyDescent="0.2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x14ac:dyDescent="0.15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2" x14ac:dyDescent="0.15">
      <c r="B5" s="22" t="s">
        <v>129</v>
      </c>
      <c r="D5" s="22" t="s">
        <v>118</v>
      </c>
      <c r="F5" s="22" t="s">
        <v>116</v>
      </c>
      <c r="H5" s="22" t="s">
        <v>105</v>
      </c>
      <c r="J5" s="22" t="s">
        <v>100</v>
      </c>
      <c r="L5" s="22" t="s">
        <v>96</v>
      </c>
      <c r="N5" s="22" t="s">
        <v>93</v>
      </c>
      <c r="P5" s="22" t="s">
        <v>91</v>
      </c>
      <c r="R5" s="22" t="s">
        <v>88</v>
      </c>
      <c r="T5" s="22" t="s">
        <v>73</v>
      </c>
      <c r="V5" s="22" t="s">
        <v>48</v>
      </c>
    </row>
    <row r="6" spans="1:22" x14ac:dyDescent="0.15">
      <c r="A6" s="1" t="s">
        <v>10</v>
      </c>
      <c r="B6" s="11">
        <v>34.4</v>
      </c>
      <c r="C6" s="1"/>
      <c r="D6" s="11">
        <v>41.3</v>
      </c>
      <c r="E6" s="1"/>
      <c r="F6" s="11">
        <v>23.1</v>
      </c>
      <c r="G6" s="1"/>
      <c r="H6" s="11">
        <v>23.5</v>
      </c>
      <c r="I6" s="1"/>
      <c r="J6" s="11">
        <v>72</v>
      </c>
      <c r="K6" s="1"/>
      <c r="L6" s="11">
        <v>42.2</v>
      </c>
      <c r="M6" s="1"/>
      <c r="N6" s="11">
        <v>39.1</v>
      </c>
      <c r="O6" s="1"/>
      <c r="P6" s="11">
        <v>24.6</v>
      </c>
      <c r="Q6" s="1"/>
      <c r="R6" s="11">
        <v>40.4</v>
      </c>
      <c r="S6" s="1"/>
      <c r="T6" s="11">
        <v>41.2</v>
      </c>
      <c r="U6" s="14"/>
      <c r="V6" s="27">
        <v>123.1</v>
      </c>
    </row>
    <row r="7" spans="1:22" x14ac:dyDescent="0.15">
      <c r="A7" s="1" t="s">
        <v>69</v>
      </c>
      <c r="B7" s="9">
        <v>577.20000000000005</v>
      </c>
      <c r="C7" s="1"/>
      <c r="D7" s="9">
        <v>351.3</v>
      </c>
      <c r="E7" s="1"/>
      <c r="F7" s="9">
        <v>368.3</v>
      </c>
      <c r="G7" s="1"/>
      <c r="H7" s="9">
        <v>406.7</v>
      </c>
      <c r="I7" s="1"/>
      <c r="J7" s="9">
        <v>689</v>
      </c>
      <c r="K7" s="1"/>
      <c r="L7" s="9">
        <v>495.1</v>
      </c>
      <c r="M7" s="1"/>
      <c r="N7" s="9">
        <v>509.5</v>
      </c>
      <c r="O7" s="1"/>
      <c r="P7" s="9">
        <v>530.29999999999995</v>
      </c>
      <c r="Q7" s="1"/>
      <c r="R7" s="9">
        <v>663.6</v>
      </c>
      <c r="S7" s="1"/>
      <c r="T7" s="9">
        <v>579.29999999999995</v>
      </c>
      <c r="U7" s="9"/>
      <c r="V7" s="9">
        <v>383.5</v>
      </c>
    </row>
    <row r="8" spans="1:22" x14ac:dyDescent="0.15">
      <c r="A8" s="1" t="s">
        <v>11</v>
      </c>
      <c r="B8" s="9">
        <v>111.6</v>
      </c>
      <c r="C8" s="1"/>
      <c r="D8" s="9">
        <v>110.6</v>
      </c>
      <c r="E8" s="1"/>
      <c r="F8" s="9">
        <v>112.4</v>
      </c>
      <c r="G8" s="1"/>
      <c r="H8" s="9">
        <v>111.1</v>
      </c>
      <c r="I8" s="1"/>
      <c r="J8" s="9">
        <v>116.5</v>
      </c>
      <c r="K8" s="1"/>
      <c r="L8" s="9">
        <v>121.1</v>
      </c>
      <c r="M8" s="1"/>
      <c r="N8" s="9">
        <v>127</v>
      </c>
      <c r="O8" s="1"/>
      <c r="P8" s="9">
        <v>125.4</v>
      </c>
      <c r="Q8" s="1"/>
      <c r="R8" s="9">
        <v>124.9</v>
      </c>
      <c r="S8" s="1"/>
      <c r="T8" s="9">
        <v>126</v>
      </c>
      <c r="U8" s="9"/>
      <c r="V8" s="9">
        <v>88.7</v>
      </c>
    </row>
    <row r="9" spans="1:22" x14ac:dyDescent="0.15">
      <c r="A9" s="1" t="s">
        <v>12</v>
      </c>
      <c r="B9" s="9">
        <v>49.4</v>
      </c>
      <c r="C9" s="1"/>
      <c r="D9" s="9">
        <v>52</v>
      </c>
      <c r="E9" s="1"/>
      <c r="F9" s="9">
        <v>52.4</v>
      </c>
      <c r="G9" s="1"/>
      <c r="H9" s="9">
        <v>55.1</v>
      </c>
      <c r="I9" s="1"/>
      <c r="J9" s="9">
        <v>59</v>
      </c>
      <c r="K9" s="1"/>
      <c r="L9" s="9">
        <v>58.8</v>
      </c>
      <c r="M9" s="1"/>
      <c r="N9" s="9">
        <v>52.5</v>
      </c>
      <c r="O9" s="1"/>
      <c r="P9" s="9">
        <v>56.4</v>
      </c>
      <c r="Q9" s="1"/>
      <c r="R9" s="9">
        <v>47.1</v>
      </c>
      <c r="S9" s="1"/>
      <c r="T9" s="9">
        <v>58.2</v>
      </c>
      <c r="U9" s="9"/>
      <c r="V9" s="9">
        <v>35.9</v>
      </c>
    </row>
    <row r="10" spans="1:22" x14ac:dyDescent="0.15">
      <c r="A10" s="1" t="s">
        <v>13</v>
      </c>
      <c r="B10" s="9">
        <v>331.1</v>
      </c>
      <c r="C10" s="1"/>
      <c r="D10" s="9">
        <v>337.8</v>
      </c>
      <c r="E10" s="1"/>
      <c r="F10" s="9">
        <v>357.8</v>
      </c>
      <c r="G10" s="1"/>
      <c r="H10" s="9">
        <v>374</v>
      </c>
      <c r="I10" s="1"/>
      <c r="J10" s="9">
        <v>391.7</v>
      </c>
      <c r="K10" s="1"/>
      <c r="L10" s="9">
        <v>410.7</v>
      </c>
      <c r="M10" s="1"/>
      <c r="N10" s="9">
        <v>430.1</v>
      </c>
      <c r="O10" s="1"/>
      <c r="P10" s="9">
        <v>435.6</v>
      </c>
      <c r="Q10" s="1"/>
      <c r="R10" s="9">
        <v>459</v>
      </c>
      <c r="S10" s="1"/>
      <c r="T10" s="9">
        <v>510.7</v>
      </c>
      <c r="U10" s="9"/>
      <c r="V10" s="9">
        <v>246.8</v>
      </c>
    </row>
    <row r="11" spans="1:22" x14ac:dyDescent="0.15">
      <c r="A11" s="1" t="s">
        <v>14</v>
      </c>
      <c r="B11" s="9">
        <v>1422.7</v>
      </c>
      <c r="C11" s="1"/>
      <c r="D11" s="9">
        <v>1423.9</v>
      </c>
      <c r="E11" s="1"/>
      <c r="F11" s="9">
        <v>1430.5</v>
      </c>
      <c r="G11" s="1"/>
      <c r="H11" s="9">
        <v>1430.6</v>
      </c>
      <c r="I11" s="1"/>
      <c r="J11" s="9">
        <v>1430.6</v>
      </c>
      <c r="K11" s="1"/>
      <c r="L11" s="9">
        <v>1430.6</v>
      </c>
      <c r="M11" s="1"/>
      <c r="N11" s="9">
        <v>1430.6</v>
      </c>
      <c r="O11" s="1"/>
      <c r="P11" s="9">
        <v>1430.6</v>
      </c>
      <c r="Q11" s="1"/>
      <c r="R11" s="9">
        <v>1431.4</v>
      </c>
      <c r="S11" s="1"/>
      <c r="T11" s="9">
        <v>1430.1</v>
      </c>
      <c r="U11" s="9"/>
      <c r="V11" s="9">
        <v>703</v>
      </c>
    </row>
    <row r="12" spans="1:22" x14ac:dyDescent="0.15">
      <c r="A12" s="1" t="s">
        <v>15</v>
      </c>
      <c r="B12" s="9">
        <v>304.60000000000002</v>
      </c>
      <c r="C12" s="1"/>
      <c r="D12" s="9">
        <v>306</v>
      </c>
      <c r="E12" s="1"/>
      <c r="F12" s="9">
        <v>321.8</v>
      </c>
      <c r="G12" s="1"/>
      <c r="H12" s="9">
        <v>327.60000000000002</v>
      </c>
      <c r="I12" s="1"/>
      <c r="J12" s="9">
        <v>321.8</v>
      </c>
      <c r="K12" s="1"/>
      <c r="L12" s="9">
        <v>326.2</v>
      </c>
      <c r="M12" s="1"/>
      <c r="N12" s="9">
        <v>334.2</v>
      </c>
      <c r="O12" s="1"/>
      <c r="P12" s="9">
        <v>338</v>
      </c>
      <c r="Q12" s="1"/>
      <c r="R12" s="9">
        <v>310.10000000000002</v>
      </c>
      <c r="S12" s="1"/>
      <c r="T12" s="9">
        <v>328.9</v>
      </c>
      <c r="U12" s="9"/>
      <c r="V12" s="9">
        <v>261.2</v>
      </c>
    </row>
    <row r="13" spans="1:22" ht="14" thickBot="1" x14ac:dyDescent="0.2">
      <c r="A13" s="6" t="s">
        <v>16</v>
      </c>
      <c r="B13" s="13">
        <f>SUM(B6:B12)</f>
        <v>2831</v>
      </c>
      <c r="C13" s="6"/>
      <c r="D13" s="13">
        <f>SUM(D6:D12)</f>
        <v>2622.9</v>
      </c>
      <c r="E13" s="6"/>
      <c r="F13" s="13">
        <f>SUM(F6:F12)</f>
        <v>2666.3</v>
      </c>
      <c r="G13" s="6"/>
      <c r="H13" s="13">
        <f>SUM(H6:H12)</f>
        <v>2728.6</v>
      </c>
      <c r="I13" s="6"/>
      <c r="J13" s="13">
        <f>SUM(J6:J12)</f>
        <v>3080.6000000000004</v>
      </c>
      <c r="K13" s="6"/>
      <c r="L13" s="13">
        <f>SUM(L6:L12)</f>
        <v>2884.7</v>
      </c>
      <c r="M13" s="6"/>
      <c r="N13" s="13">
        <f>SUM(N6:N12)</f>
        <v>2923</v>
      </c>
      <c r="O13" s="6"/>
      <c r="P13" s="13">
        <f>SUM(P6:P12)</f>
        <v>2940.8999999999996</v>
      </c>
      <c r="Q13" s="6"/>
      <c r="R13" s="13">
        <f>SUM(R6:R12)</f>
        <v>3076.5</v>
      </c>
      <c r="S13" s="6"/>
      <c r="T13" s="13">
        <f>SUM(T6:T12)</f>
        <v>3074.4</v>
      </c>
      <c r="U13" s="46"/>
      <c r="V13" s="13">
        <f>SUM(V6:V12)</f>
        <v>1842.2</v>
      </c>
    </row>
    <row r="14" spans="1:22" ht="14" thickTop="1" x14ac:dyDescent="0.1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1"/>
      <c r="R14" s="9"/>
      <c r="S14" s="1"/>
      <c r="T14" s="9"/>
      <c r="U14" s="9"/>
      <c r="V14" s="1"/>
    </row>
    <row r="15" spans="1:22" x14ac:dyDescent="0.15">
      <c r="A15" s="1" t="s">
        <v>34</v>
      </c>
      <c r="B15" s="11">
        <v>37.1</v>
      </c>
      <c r="C15" s="1"/>
      <c r="D15" s="11">
        <v>71.900000000000006</v>
      </c>
      <c r="E15" s="1"/>
      <c r="F15" s="11">
        <v>43.1</v>
      </c>
      <c r="G15" s="1"/>
      <c r="H15" s="11">
        <v>21.6</v>
      </c>
      <c r="I15" s="1"/>
      <c r="J15" s="11">
        <v>86.2</v>
      </c>
      <c r="K15" s="1"/>
      <c r="L15" s="11">
        <v>86.1</v>
      </c>
      <c r="M15" s="1"/>
      <c r="N15" s="11">
        <v>86.1</v>
      </c>
      <c r="O15" s="1"/>
      <c r="P15" s="11">
        <v>78.8</v>
      </c>
      <c r="Q15" s="1"/>
      <c r="R15" s="11">
        <v>71.7</v>
      </c>
      <c r="S15" s="1"/>
      <c r="T15" s="11">
        <v>57.2</v>
      </c>
      <c r="U15" s="9"/>
      <c r="V15" s="11">
        <v>0</v>
      </c>
    </row>
    <row r="16" spans="1:22" x14ac:dyDescent="0.15">
      <c r="A16" s="1" t="s">
        <v>35</v>
      </c>
      <c r="B16" s="9">
        <v>588.4</v>
      </c>
      <c r="C16" s="1"/>
      <c r="D16" s="9">
        <v>355.9</v>
      </c>
      <c r="E16" s="1"/>
      <c r="F16" s="9">
        <v>361.3</v>
      </c>
      <c r="G16" s="1"/>
      <c r="H16" s="9">
        <v>423.1</v>
      </c>
      <c r="I16" s="1"/>
      <c r="J16" s="9">
        <v>732.9</v>
      </c>
      <c r="K16" s="1"/>
      <c r="L16" s="9">
        <v>502</v>
      </c>
      <c r="M16" s="1"/>
      <c r="N16" s="9">
        <v>485</v>
      </c>
      <c r="O16" s="1"/>
      <c r="P16" s="9">
        <v>500.4</v>
      </c>
      <c r="Q16" s="1"/>
      <c r="R16" s="9">
        <v>680.6</v>
      </c>
      <c r="S16" s="1"/>
      <c r="T16" s="9">
        <v>626.20000000000005</v>
      </c>
      <c r="U16" s="9"/>
      <c r="V16" s="26">
        <v>411.8</v>
      </c>
    </row>
    <row r="17" spans="1:22" x14ac:dyDescent="0.15">
      <c r="A17" s="1" t="s">
        <v>17</v>
      </c>
      <c r="B17" s="9">
        <v>1466</v>
      </c>
      <c r="C17" s="1"/>
      <c r="D17" s="9">
        <v>1459.6</v>
      </c>
      <c r="E17" s="1"/>
      <c r="F17" s="9">
        <v>1514.9</v>
      </c>
      <c r="G17" s="1"/>
      <c r="H17" s="9">
        <v>1538.5</v>
      </c>
      <c r="I17" s="1"/>
      <c r="J17" s="9">
        <v>1506.7</v>
      </c>
      <c r="K17" s="1"/>
      <c r="L17" s="9">
        <v>1546.3</v>
      </c>
      <c r="M17" s="1"/>
      <c r="N17" s="9">
        <v>1581.1</v>
      </c>
      <c r="O17" s="1"/>
      <c r="P17" s="9">
        <v>1607.9</v>
      </c>
      <c r="Q17" s="1"/>
      <c r="R17" s="9">
        <v>1572.5</v>
      </c>
      <c r="S17" s="1"/>
      <c r="T17" s="9">
        <v>1625.8</v>
      </c>
      <c r="U17" s="9"/>
      <c r="V17" s="26">
        <v>840</v>
      </c>
    </row>
    <row r="18" spans="1:22" x14ac:dyDescent="0.15">
      <c r="A18" s="1" t="s">
        <v>18</v>
      </c>
      <c r="B18" s="9">
        <v>49</v>
      </c>
      <c r="C18" s="1"/>
      <c r="D18" s="9">
        <v>51.6</v>
      </c>
      <c r="E18" s="1"/>
      <c r="F18" s="9">
        <v>52</v>
      </c>
      <c r="G18" s="1"/>
      <c r="H18" s="9">
        <v>55.4</v>
      </c>
      <c r="I18" s="1"/>
      <c r="J18" s="9">
        <v>58.8</v>
      </c>
      <c r="K18" s="1"/>
      <c r="L18" s="9">
        <v>59.3</v>
      </c>
      <c r="M18" s="1"/>
      <c r="N18" s="9">
        <v>54.5</v>
      </c>
      <c r="O18" s="1"/>
      <c r="P18" s="9">
        <v>58.2</v>
      </c>
      <c r="Q18" s="1"/>
      <c r="R18" s="9">
        <v>49</v>
      </c>
      <c r="S18" s="1"/>
      <c r="T18" s="9">
        <v>56.4</v>
      </c>
      <c r="U18" s="9"/>
      <c r="V18" s="26">
        <v>28.3</v>
      </c>
    </row>
    <row r="19" spans="1:22" x14ac:dyDescent="0.15">
      <c r="A19" s="1" t="s">
        <v>19</v>
      </c>
      <c r="B19" s="9">
        <v>69.599999999999994</v>
      </c>
      <c r="C19" s="1"/>
      <c r="D19" s="9">
        <v>71.2</v>
      </c>
      <c r="E19" s="1"/>
      <c r="F19" s="9">
        <v>74.5</v>
      </c>
      <c r="G19" s="1"/>
      <c r="H19" s="9">
        <v>81.599999999999994</v>
      </c>
      <c r="I19" s="1"/>
      <c r="J19" s="9">
        <v>91.4</v>
      </c>
      <c r="K19" s="1"/>
      <c r="L19" s="9">
        <v>91.6</v>
      </c>
      <c r="M19" s="1"/>
      <c r="N19" s="9">
        <v>102.7</v>
      </c>
      <c r="O19" s="1"/>
      <c r="P19" s="9">
        <v>100</v>
      </c>
      <c r="Q19" s="1"/>
      <c r="R19" s="9">
        <v>98.5</v>
      </c>
      <c r="S19" s="1"/>
      <c r="T19" s="9">
        <v>134.19999999999999</v>
      </c>
      <c r="U19" s="9"/>
      <c r="V19" s="26">
        <v>48.7</v>
      </c>
    </row>
    <row r="20" spans="1:22" x14ac:dyDescent="0.15">
      <c r="A20" s="1" t="s">
        <v>20</v>
      </c>
      <c r="B20" s="9">
        <v>620.9</v>
      </c>
      <c r="C20" s="1"/>
      <c r="D20" s="9">
        <v>612.70000000000005</v>
      </c>
      <c r="E20" s="1"/>
      <c r="F20" s="9">
        <v>620.5</v>
      </c>
      <c r="G20" s="1"/>
      <c r="H20" s="9">
        <v>608.4</v>
      </c>
      <c r="I20" s="1"/>
      <c r="J20" s="9">
        <v>604.6</v>
      </c>
      <c r="K20" s="1"/>
      <c r="L20" s="9">
        <v>599.4</v>
      </c>
      <c r="M20" s="1"/>
      <c r="N20" s="9">
        <v>613.6</v>
      </c>
      <c r="O20" s="1"/>
      <c r="P20" s="9">
        <v>595.6</v>
      </c>
      <c r="Q20" s="1"/>
      <c r="R20" s="9">
        <v>604.20000000000005</v>
      </c>
      <c r="S20" s="1"/>
      <c r="T20" s="9">
        <v>574.6</v>
      </c>
      <c r="U20" s="9"/>
      <c r="V20" s="26">
        <v>513.4</v>
      </c>
    </row>
    <row r="21" spans="1:22" ht="14" thickBot="1" x14ac:dyDescent="0.2">
      <c r="A21" s="6" t="s">
        <v>21</v>
      </c>
      <c r="B21" s="13">
        <f>SUM(B14:B20)</f>
        <v>2831</v>
      </c>
      <c r="C21" s="6"/>
      <c r="D21" s="13">
        <f>SUM(D14:D20)</f>
        <v>2622.8999999999996</v>
      </c>
      <c r="E21" s="6"/>
      <c r="F21" s="13">
        <f>SUM(F14:F20)</f>
        <v>2666.3</v>
      </c>
      <c r="G21" s="6"/>
      <c r="H21" s="13">
        <f>SUM(H14:H20)</f>
        <v>2728.6000000000004</v>
      </c>
      <c r="I21" s="6"/>
      <c r="J21" s="13">
        <f>SUM(J14:J20)</f>
        <v>3080.6000000000004</v>
      </c>
      <c r="K21" s="6"/>
      <c r="L21" s="13">
        <f>SUM(L14:L20)</f>
        <v>2884.7000000000003</v>
      </c>
      <c r="M21" s="6"/>
      <c r="N21" s="13">
        <f>SUM(N14:N20)</f>
        <v>2922.9999999999995</v>
      </c>
      <c r="O21" s="6"/>
      <c r="P21" s="13">
        <f>SUM(P14:P20)</f>
        <v>2940.8999999999996</v>
      </c>
      <c r="Q21" s="6"/>
      <c r="R21" s="13">
        <f>SUM(R14:R20)</f>
        <v>3076.5</v>
      </c>
      <c r="S21" s="6"/>
      <c r="T21" s="13">
        <f>SUM(T14:T20)</f>
        <v>3074.3999999999996</v>
      </c>
      <c r="U21" s="46"/>
      <c r="V21" s="13">
        <f>SUM(V14:V20)</f>
        <v>1842.1999999999998</v>
      </c>
    </row>
    <row r="22" spans="1:22" ht="14" thickTop="1" x14ac:dyDescent="0.15">
      <c r="A22" s="1" t="s">
        <v>77</v>
      </c>
      <c r="B22" s="11">
        <v>1468.7</v>
      </c>
      <c r="C22" s="1"/>
      <c r="D22" s="11">
        <v>1490.2</v>
      </c>
      <c r="E22" s="1"/>
      <c r="F22" s="11">
        <v>1534.9</v>
      </c>
      <c r="G22" s="1"/>
      <c r="H22" s="11">
        <v>1536.6</v>
      </c>
      <c r="I22" s="1"/>
      <c r="J22" s="11">
        <v>1520.9</v>
      </c>
      <c r="K22" s="1"/>
      <c r="L22" s="11">
        <v>1590.2</v>
      </c>
      <c r="M22" s="1"/>
      <c r="N22" s="11">
        <v>1628.1</v>
      </c>
      <c r="O22" s="1"/>
      <c r="P22" s="11">
        <v>1662.1</v>
      </c>
      <c r="Q22" s="1"/>
      <c r="R22" s="11">
        <v>1603.8</v>
      </c>
      <c r="S22" s="1"/>
      <c r="T22" s="11">
        <v>1641.8</v>
      </c>
      <c r="U22" s="9"/>
      <c r="V22" s="27">
        <v>716.9</v>
      </c>
    </row>
    <row r="23" spans="1:22" x14ac:dyDescent="0.15">
      <c r="A23" s="1" t="s">
        <v>70</v>
      </c>
      <c r="B23" s="9">
        <v>44.3</v>
      </c>
      <c r="C23" s="1"/>
      <c r="D23" s="9">
        <v>44.3</v>
      </c>
      <c r="E23" s="1"/>
      <c r="F23" s="9">
        <v>44.2</v>
      </c>
      <c r="G23" s="1"/>
      <c r="H23" s="9">
        <v>44</v>
      </c>
      <c r="I23" s="1"/>
      <c r="J23" s="9">
        <v>43.7</v>
      </c>
      <c r="K23" s="1"/>
      <c r="L23" s="9">
        <v>43.7</v>
      </c>
      <c r="M23" s="1"/>
      <c r="N23" s="9">
        <v>43.6</v>
      </c>
      <c r="O23" s="1"/>
      <c r="P23" s="9">
        <v>43.4</v>
      </c>
      <c r="Q23" s="1"/>
      <c r="R23" s="9">
        <v>43.2</v>
      </c>
      <c r="S23" s="1"/>
      <c r="T23" s="9">
        <v>42.7</v>
      </c>
      <c r="U23" s="9"/>
      <c r="V23" s="26">
        <v>42</v>
      </c>
    </row>
    <row r="25" spans="1:22" x14ac:dyDescent="0.15">
      <c r="A25" s="58" t="s">
        <v>76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</row>
  </sheetData>
  <pageMargins left="0.7" right="0.7" top="0.75" bottom="0.75" header="0.3" footer="0.3"/>
  <pageSetup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Z35"/>
  <sheetViews>
    <sheetView showGridLines="0" workbookViewId="0"/>
  </sheetViews>
  <sheetFormatPr baseColWidth="10" defaultColWidth="8.83203125" defaultRowHeight="13" x14ac:dyDescent="0.15"/>
  <cols>
    <col min="1" max="1" width="53.33203125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3.6640625" customWidth="1"/>
    <col min="17" max="17" width="2.6640625" customWidth="1"/>
    <col min="18" max="18" width="13.6640625" customWidth="1"/>
    <col min="19" max="19" width="2.6640625" customWidth="1"/>
    <col min="20" max="20" width="13.6640625" customWidth="1"/>
    <col min="21" max="21" width="2.6640625" customWidth="1"/>
    <col min="22" max="22" width="13.6640625" customWidth="1"/>
    <col min="23" max="23" width="2.6640625" customWidth="1"/>
    <col min="24" max="24" width="13.6640625" customWidth="1"/>
    <col min="25" max="25" width="2.6640625" customWidth="1"/>
    <col min="26" max="26" width="13.6640625" customWidth="1"/>
    <col min="27" max="27" width="2.6640625" customWidth="1"/>
  </cols>
  <sheetData>
    <row r="1" spans="1:26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6" x14ac:dyDescent="0.2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1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5" spans="1:26" x14ac:dyDescent="0.15">
      <c r="B5" s="21" t="s">
        <v>121</v>
      </c>
      <c r="D5" s="21" t="s">
        <v>120</v>
      </c>
      <c r="F5" s="21" t="s">
        <v>117</v>
      </c>
      <c r="H5" s="21" t="s">
        <v>115</v>
      </c>
      <c r="J5" s="21" t="s">
        <v>104</v>
      </c>
      <c r="L5" s="21" t="s">
        <v>99</v>
      </c>
      <c r="N5" s="21" t="s">
        <v>98</v>
      </c>
      <c r="P5" s="21" t="s">
        <v>95</v>
      </c>
      <c r="R5" s="21" t="s">
        <v>92</v>
      </c>
      <c r="T5" s="21" t="s">
        <v>90</v>
      </c>
      <c r="V5" s="21" t="s">
        <v>87</v>
      </c>
      <c r="X5" s="21" t="s">
        <v>72</v>
      </c>
      <c r="Y5" s="51"/>
      <c r="Z5" s="21" t="s">
        <v>47</v>
      </c>
    </row>
    <row r="6" spans="1:26" x14ac:dyDescent="0.1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x14ac:dyDescent="0.15">
      <c r="A7" s="6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x14ac:dyDescent="0.15">
      <c r="A8" s="7" t="s">
        <v>125</v>
      </c>
      <c r="B8" s="59">
        <v>52.9</v>
      </c>
      <c r="C8" s="7"/>
      <c r="D8" s="59">
        <v>12.6</v>
      </c>
      <c r="E8" s="7"/>
      <c r="F8" s="59">
        <v>8.9</v>
      </c>
      <c r="G8" s="7"/>
      <c r="H8" s="59">
        <v>20.5</v>
      </c>
      <c r="I8" s="7"/>
      <c r="J8" s="59">
        <v>10.8</v>
      </c>
      <c r="K8" s="7"/>
      <c r="L8" s="59">
        <v>26.2</v>
      </c>
      <c r="M8" s="7"/>
      <c r="N8" s="59">
        <v>15</v>
      </c>
      <c r="O8" s="7"/>
      <c r="P8" s="59">
        <v>-8</v>
      </c>
      <c r="Q8" s="7"/>
      <c r="R8" s="59">
        <v>16.399999999999999</v>
      </c>
      <c r="S8" s="7"/>
      <c r="T8" s="59">
        <v>2.8</v>
      </c>
      <c r="U8" s="7"/>
      <c r="V8" s="59">
        <v>65.5</v>
      </c>
      <c r="W8" s="7"/>
      <c r="X8" s="59">
        <v>62.8</v>
      </c>
      <c r="Y8" s="50"/>
      <c r="Z8" s="27">
        <v>5.3</v>
      </c>
    </row>
    <row r="9" spans="1:26" x14ac:dyDescent="0.15">
      <c r="A9" s="7" t="s">
        <v>25</v>
      </c>
      <c r="B9" s="35">
        <v>165.5</v>
      </c>
      <c r="C9" s="7"/>
      <c r="D9" s="35">
        <v>37.799999999999997</v>
      </c>
      <c r="E9" s="7"/>
      <c r="F9" s="35">
        <v>44.3</v>
      </c>
      <c r="G9" s="7"/>
      <c r="H9" s="35">
        <v>41.7</v>
      </c>
      <c r="I9" s="7"/>
      <c r="J9" s="35">
        <v>41.7</v>
      </c>
      <c r="K9" s="7"/>
      <c r="L9" s="35">
        <v>169.7</v>
      </c>
      <c r="M9" s="7"/>
      <c r="N9" s="35">
        <v>44.7</v>
      </c>
      <c r="O9" s="7"/>
      <c r="P9" s="35">
        <v>38.9</v>
      </c>
      <c r="Q9" s="7"/>
      <c r="R9" s="35">
        <v>42.6</v>
      </c>
      <c r="S9" s="7"/>
      <c r="T9" s="35">
        <v>43.5</v>
      </c>
      <c r="U9" s="7"/>
      <c r="V9" s="35">
        <v>172.6</v>
      </c>
      <c r="W9" s="7"/>
      <c r="X9" s="35">
        <v>148.80000000000001</v>
      </c>
      <c r="Y9" s="47"/>
      <c r="Z9" s="26">
        <v>110.8</v>
      </c>
    </row>
    <row r="10" spans="1:26" x14ac:dyDescent="0.15">
      <c r="A10" s="7" t="s">
        <v>85</v>
      </c>
      <c r="B10" s="35">
        <v>-31.2</v>
      </c>
      <c r="C10" s="7"/>
      <c r="D10" s="35">
        <v>-2</v>
      </c>
      <c r="E10" s="7"/>
      <c r="F10" s="35">
        <v>-5.2</v>
      </c>
      <c r="G10" s="7"/>
      <c r="H10" s="35">
        <v>-15.4</v>
      </c>
      <c r="I10" s="7"/>
      <c r="J10" s="35">
        <v>-8.6</v>
      </c>
      <c r="K10" s="7"/>
      <c r="L10" s="35">
        <v>-32.4</v>
      </c>
      <c r="M10" s="7"/>
      <c r="N10" s="35">
        <v>-14.8</v>
      </c>
      <c r="O10" s="7"/>
      <c r="P10" s="35">
        <v>4.3</v>
      </c>
      <c r="Q10" s="7"/>
      <c r="R10" s="35">
        <v>-21.9</v>
      </c>
      <c r="S10" s="7"/>
      <c r="T10" s="35">
        <v>0</v>
      </c>
      <c r="U10" s="7"/>
      <c r="V10" s="35">
        <v>-19.3</v>
      </c>
      <c r="W10" s="7"/>
      <c r="X10" s="35">
        <v>0</v>
      </c>
      <c r="Y10" s="47"/>
      <c r="Z10" s="26">
        <v>1.8</v>
      </c>
    </row>
    <row r="11" spans="1:26" x14ac:dyDescent="0.15">
      <c r="A11" s="7" t="s">
        <v>3</v>
      </c>
      <c r="B11" s="35">
        <v>7.7</v>
      </c>
      <c r="C11" s="7"/>
      <c r="D11" s="35">
        <v>1</v>
      </c>
      <c r="E11" s="7"/>
      <c r="F11" s="35">
        <v>6.7</v>
      </c>
      <c r="G11" s="7"/>
      <c r="H11" s="35">
        <v>0</v>
      </c>
      <c r="I11" s="7"/>
      <c r="J11" s="35">
        <v>0</v>
      </c>
      <c r="K11" s="7"/>
      <c r="L11" s="35">
        <v>0</v>
      </c>
      <c r="M11" s="7"/>
      <c r="N11" s="35">
        <v>0</v>
      </c>
      <c r="O11" s="7"/>
      <c r="P11" s="35">
        <v>0</v>
      </c>
      <c r="Q11" s="7"/>
      <c r="R11" s="35">
        <v>0</v>
      </c>
      <c r="S11" s="7"/>
      <c r="T11" s="35">
        <v>0</v>
      </c>
      <c r="U11" s="7"/>
      <c r="V11" s="35">
        <v>0</v>
      </c>
      <c r="W11" s="7"/>
      <c r="X11" s="35">
        <v>0</v>
      </c>
      <c r="Y11" s="47"/>
      <c r="Z11" s="26">
        <v>101.7</v>
      </c>
    </row>
    <row r="12" spans="1:26" x14ac:dyDescent="0.15">
      <c r="A12" s="7" t="s">
        <v>26</v>
      </c>
      <c r="B12" s="35">
        <v>-0.6</v>
      </c>
      <c r="C12" s="7"/>
      <c r="D12" s="35">
        <v>10.8</v>
      </c>
      <c r="E12" s="7"/>
      <c r="F12" s="35">
        <v>13.2</v>
      </c>
      <c r="G12" s="7"/>
      <c r="H12" s="35">
        <v>-7.2</v>
      </c>
      <c r="I12" s="7"/>
      <c r="J12" s="35">
        <v>-17.3</v>
      </c>
      <c r="K12" s="7"/>
      <c r="L12" s="35">
        <v>34.9</v>
      </c>
      <c r="M12" s="7"/>
      <c r="N12" s="35">
        <v>38.5</v>
      </c>
      <c r="O12" s="7"/>
      <c r="P12" s="35">
        <v>32.4</v>
      </c>
      <c r="Q12" s="7"/>
      <c r="R12" s="35">
        <v>17</v>
      </c>
      <c r="S12" s="7"/>
      <c r="T12" s="35">
        <v>-53</v>
      </c>
      <c r="U12" s="7"/>
      <c r="V12" s="35">
        <v>-27.3</v>
      </c>
      <c r="W12" s="7"/>
      <c r="X12" s="35">
        <v>-0.79999999999999716</v>
      </c>
      <c r="Y12" s="47"/>
      <c r="Z12" s="26">
        <v>1.5999999999999943</v>
      </c>
    </row>
    <row r="13" spans="1:26" x14ac:dyDescent="0.15">
      <c r="A13" s="16" t="s">
        <v>27</v>
      </c>
      <c r="B13" s="34">
        <f>SUM(B8:B12)</f>
        <v>194.3</v>
      </c>
      <c r="C13" s="16"/>
      <c r="D13" s="34">
        <f>SUM(D8:D12)</f>
        <v>60.2</v>
      </c>
      <c r="E13" s="16"/>
      <c r="F13" s="34">
        <f>SUM(F8:F12)</f>
        <v>67.899999999999991</v>
      </c>
      <c r="G13" s="16"/>
      <c r="H13" s="34">
        <f>SUM(H8:H12)</f>
        <v>39.6</v>
      </c>
      <c r="I13" s="16"/>
      <c r="J13" s="34">
        <f>SUM(J8:J12)</f>
        <v>26.599999999999998</v>
      </c>
      <c r="K13" s="16"/>
      <c r="L13" s="34">
        <f>SUM(L8:L12)</f>
        <v>198.39999999999998</v>
      </c>
      <c r="M13" s="16"/>
      <c r="N13" s="34">
        <f>SUM(N8:N12)</f>
        <v>83.4</v>
      </c>
      <c r="O13" s="16"/>
      <c r="P13" s="34">
        <f>SUM(P8:P12)</f>
        <v>67.599999999999994</v>
      </c>
      <c r="Q13" s="16"/>
      <c r="R13" s="34">
        <f>SUM(R8:R12)</f>
        <v>54.1</v>
      </c>
      <c r="S13" s="16"/>
      <c r="T13" s="34">
        <f>SUM(T8:T12)</f>
        <v>-6.7000000000000028</v>
      </c>
      <c r="U13" s="16"/>
      <c r="V13" s="34">
        <f>SUM(V8:V12)</f>
        <v>191.49999999999997</v>
      </c>
      <c r="W13" s="16"/>
      <c r="X13" s="34">
        <f>SUM(X8:X12)</f>
        <v>210.8</v>
      </c>
      <c r="Y13" s="52"/>
      <c r="Z13" s="12">
        <f>SUM(Z8:Z12)</f>
        <v>221.2</v>
      </c>
    </row>
    <row r="14" spans="1:26" x14ac:dyDescent="0.15">
      <c r="A14" s="6" t="s">
        <v>28</v>
      </c>
      <c r="B14" s="46"/>
      <c r="C14" s="6"/>
      <c r="D14" s="46"/>
      <c r="E14" s="6"/>
      <c r="F14" s="46"/>
      <c r="G14" s="6"/>
      <c r="H14" s="46"/>
      <c r="I14" s="6"/>
      <c r="J14" s="46"/>
      <c r="K14" s="6"/>
      <c r="L14" s="46"/>
      <c r="M14" s="6"/>
      <c r="N14" s="46"/>
      <c r="O14" s="6"/>
      <c r="P14" s="46"/>
      <c r="Q14" s="6"/>
      <c r="R14" s="46"/>
      <c r="S14" s="6"/>
      <c r="T14" s="46"/>
      <c r="U14" s="6"/>
      <c r="V14" s="46"/>
      <c r="W14" s="6"/>
      <c r="X14" s="46"/>
      <c r="Y14" s="46"/>
      <c r="Z14" s="6"/>
    </row>
    <row r="15" spans="1:26" ht="43.5" customHeight="1" x14ac:dyDescent="0.15">
      <c r="A15" s="61" t="s">
        <v>65</v>
      </c>
      <c r="B15" s="48">
        <v>0</v>
      </c>
      <c r="C15" s="61"/>
      <c r="D15" s="48">
        <v>0</v>
      </c>
      <c r="E15" s="61"/>
      <c r="F15" s="48">
        <v>0</v>
      </c>
      <c r="G15" s="61"/>
      <c r="H15" s="48">
        <v>0</v>
      </c>
      <c r="I15" s="61"/>
      <c r="J15" s="48">
        <v>0</v>
      </c>
      <c r="K15" s="61"/>
      <c r="L15" s="48">
        <v>0</v>
      </c>
      <c r="M15" s="61"/>
      <c r="N15" s="48">
        <v>0</v>
      </c>
      <c r="O15" s="61"/>
      <c r="P15" s="48">
        <v>0</v>
      </c>
      <c r="Q15" s="61"/>
      <c r="R15" s="48">
        <v>0</v>
      </c>
      <c r="S15" s="61"/>
      <c r="T15" s="48">
        <v>0</v>
      </c>
      <c r="U15" s="61"/>
      <c r="V15" s="48">
        <v>0</v>
      </c>
      <c r="W15" s="61"/>
      <c r="X15" s="48">
        <v>-958.5</v>
      </c>
      <c r="Y15" s="48"/>
      <c r="Z15" s="9">
        <v>0</v>
      </c>
    </row>
    <row r="16" spans="1:26" x14ac:dyDescent="0.15">
      <c r="A16" s="7" t="s">
        <v>29</v>
      </c>
      <c r="B16" s="47">
        <v>-94.3</v>
      </c>
      <c r="C16" s="7"/>
      <c r="D16" s="47">
        <v>-24.6</v>
      </c>
      <c r="E16" s="7"/>
      <c r="F16" s="47">
        <v>-21.2</v>
      </c>
      <c r="G16" s="7"/>
      <c r="H16" s="47">
        <v>-28.2</v>
      </c>
      <c r="I16" s="7"/>
      <c r="J16" s="47">
        <v>-20.399999999999999</v>
      </c>
      <c r="K16" s="7"/>
      <c r="L16" s="47">
        <v>-100.7</v>
      </c>
      <c r="M16" s="7"/>
      <c r="N16" s="47">
        <v>-19.899999999999999</v>
      </c>
      <c r="O16" s="7"/>
      <c r="P16" s="47">
        <v>-24.9</v>
      </c>
      <c r="Q16" s="7"/>
      <c r="R16" s="47">
        <v>-30.4</v>
      </c>
      <c r="S16" s="7"/>
      <c r="T16" s="47">
        <v>-25.5</v>
      </c>
      <c r="U16" s="7"/>
      <c r="V16" s="47">
        <v>-104.6</v>
      </c>
      <c r="W16" s="7"/>
      <c r="X16" s="47">
        <v>-109.1</v>
      </c>
      <c r="Y16" s="47"/>
      <c r="Z16" s="26">
        <v>-62.6</v>
      </c>
    </row>
    <row r="17" spans="1:26" x14ac:dyDescent="0.15">
      <c r="A17" s="7" t="s">
        <v>97</v>
      </c>
      <c r="B17" s="47">
        <v>23.3</v>
      </c>
      <c r="C17" s="7"/>
      <c r="D17" s="47">
        <v>5</v>
      </c>
      <c r="E17" s="7"/>
      <c r="F17" s="47">
        <v>13.6</v>
      </c>
      <c r="G17" s="7"/>
      <c r="H17" s="47">
        <v>4.7</v>
      </c>
      <c r="I17" s="7"/>
      <c r="J17" s="47">
        <v>0</v>
      </c>
      <c r="K17" s="7"/>
      <c r="L17" s="47">
        <v>53.6</v>
      </c>
      <c r="M17" s="7"/>
      <c r="N17" s="47">
        <v>13.8</v>
      </c>
      <c r="O17" s="7"/>
      <c r="P17" s="47">
        <v>12</v>
      </c>
      <c r="Q17" s="7"/>
      <c r="R17" s="47">
        <v>27.9</v>
      </c>
      <c r="S17" s="7"/>
      <c r="T17" s="47">
        <v>0</v>
      </c>
      <c r="U17" s="7"/>
      <c r="V17" s="47">
        <v>25.2</v>
      </c>
      <c r="W17" s="7"/>
      <c r="X17" s="47">
        <v>2.6</v>
      </c>
      <c r="Y17" s="47"/>
      <c r="Z17" s="26">
        <v>9.6999999999999993</v>
      </c>
    </row>
    <row r="18" spans="1:26" x14ac:dyDescent="0.15">
      <c r="A18" s="7" t="s">
        <v>26</v>
      </c>
      <c r="B18" s="47">
        <v>1.2</v>
      </c>
      <c r="C18" s="7"/>
      <c r="D18" s="47">
        <v>1.1000000000000001</v>
      </c>
      <c r="E18" s="7"/>
      <c r="F18" s="47">
        <v>0.2</v>
      </c>
      <c r="G18" s="7"/>
      <c r="H18" s="47">
        <v>0.1</v>
      </c>
      <c r="I18" s="7"/>
      <c r="J18" s="47">
        <v>-0.2</v>
      </c>
      <c r="K18" s="7"/>
      <c r="L18" s="47">
        <v>3.8</v>
      </c>
      <c r="M18" s="7"/>
      <c r="N18" s="47">
        <v>13.5</v>
      </c>
      <c r="O18" s="7"/>
      <c r="P18" s="47">
        <v>0.1</v>
      </c>
      <c r="Q18" s="7"/>
      <c r="R18" s="47">
        <v>-9.9</v>
      </c>
      <c r="S18" s="7"/>
      <c r="T18" s="47">
        <v>0</v>
      </c>
      <c r="U18" s="7"/>
      <c r="V18" s="47">
        <v>-0.9</v>
      </c>
      <c r="W18" s="7"/>
      <c r="X18" s="47">
        <v>-1.6</v>
      </c>
      <c r="Y18" s="47"/>
      <c r="Z18" s="26">
        <v>-3.2</v>
      </c>
    </row>
    <row r="19" spans="1:26" x14ac:dyDescent="0.15">
      <c r="A19" s="16" t="s">
        <v>30</v>
      </c>
      <c r="B19" s="34">
        <f>SUM(B15:B18)</f>
        <v>-69.8</v>
      </c>
      <c r="C19" s="16"/>
      <c r="D19" s="34">
        <f>SUM(D15:D18)</f>
        <v>-18.5</v>
      </c>
      <c r="E19" s="16"/>
      <c r="F19" s="34">
        <f>SUM(F15:F18)</f>
        <v>-7.3999999999999995</v>
      </c>
      <c r="G19" s="16"/>
      <c r="H19" s="34">
        <f>SUM(H15:H18)</f>
        <v>-23.4</v>
      </c>
      <c r="I19" s="16"/>
      <c r="J19" s="34">
        <f>SUM(J15:J18)</f>
        <v>-20.599999999999998</v>
      </c>
      <c r="K19" s="16"/>
      <c r="L19" s="34">
        <f>SUM(L15:L18)</f>
        <v>-43.300000000000004</v>
      </c>
      <c r="M19" s="16"/>
      <c r="N19" s="34">
        <f>SUM(N15:N18)</f>
        <v>7.4000000000000021</v>
      </c>
      <c r="O19" s="16"/>
      <c r="P19" s="34">
        <f>SUM(P15:P18)</f>
        <v>-12.799999999999999</v>
      </c>
      <c r="Q19" s="16"/>
      <c r="R19" s="34">
        <f>SUM(R15:R18)</f>
        <v>-12.4</v>
      </c>
      <c r="S19" s="16"/>
      <c r="T19" s="34">
        <f>SUM(T15:T18)</f>
        <v>-25.5</v>
      </c>
      <c r="U19" s="16"/>
      <c r="V19" s="34">
        <f>SUM(V15:V18)</f>
        <v>-80.3</v>
      </c>
      <c r="W19" s="16"/>
      <c r="X19" s="34">
        <f>SUM(X15:X18)</f>
        <v>-1066.5999999999999</v>
      </c>
      <c r="Y19" s="52"/>
      <c r="Z19" s="36">
        <f>SUM(Z15:Z18)</f>
        <v>-56.100000000000009</v>
      </c>
    </row>
    <row r="20" spans="1:26" x14ac:dyDescent="0.15">
      <c r="A20" s="6" t="s">
        <v>31</v>
      </c>
      <c r="B20" s="46"/>
      <c r="C20" s="6"/>
      <c r="D20" s="46"/>
      <c r="E20" s="6"/>
      <c r="F20" s="46"/>
      <c r="G20" s="6"/>
      <c r="H20" s="46"/>
      <c r="I20" s="6"/>
      <c r="J20" s="46"/>
      <c r="K20" s="6"/>
      <c r="L20" s="46"/>
      <c r="M20" s="6"/>
      <c r="N20" s="46"/>
      <c r="O20" s="6"/>
      <c r="P20" s="46"/>
      <c r="Q20" s="6"/>
      <c r="R20" s="46"/>
      <c r="S20" s="6"/>
      <c r="T20" s="46"/>
      <c r="U20" s="6"/>
      <c r="V20" s="46"/>
      <c r="W20" s="6"/>
      <c r="X20" s="46"/>
      <c r="Y20" s="46"/>
      <c r="Z20" s="6"/>
    </row>
    <row r="21" spans="1:26" x14ac:dyDescent="0.15">
      <c r="A21" s="7" t="s">
        <v>106</v>
      </c>
      <c r="B21" s="47">
        <v>-97.5</v>
      </c>
      <c r="C21" s="7"/>
      <c r="D21" s="47">
        <v>-33</v>
      </c>
      <c r="E21" s="7"/>
      <c r="F21" s="47">
        <v>-27.1</v>
      </c>
      <c r="G21" s="7"/>
      <c r="H21" s="47">
        <v>-2.8</v>
      </c>
      <c r="I21" s="7"/>
      <c r="J21" s="47">
        <v>-34.6</v>
      </c>
      <c r="K21" s="7"/>
      <c r="L21" s="47">
        <v>-55.2</v>
      </c>
      <c r="M21" s="7"/>
      <c r="N21" s="47">
        <v>-40.700000000000003</v>
      </c>
      <c r="O21" s="7"/>
      <c r="P21" s="47">
        <v>-35.700000000000003</v>
      </c>
      <c r="Q21" s="7"/>
      <c r="R21" s="47">
        <v>-20.399999999999999</v>
      </c>
      <c r="S21" s="7"/>
      <c r="T21" s="47">
        <v>41.6</v>
      </c>
      <c r="U21" s="7"/>
      <c r="V21" s="47">
        <v>-40.6</v>
      </c>
      <c r="W21" s="7"/>
      <c r="X21" s="47">
        <v>836.8</v>
      </c>
      <c r="Y21" s="47"/>
      <c r="Z21" s="26">
        <v>-43.5</v>
      </c>
    </row>
    <row r="22" spans="1:26" x14ac:dyDescent="0.15">
      <c r="A22" s="7" t="s">
        <v>32</v>
      </c>
      <c r="B22" s="47">
        <v>-54.2</v>
      </c>
      <c r="C22" s="7"/>
      <c r="D22" s="47">
        <v>-13.3</v>
      </c>
      <c r="E22" s="7"/>
      <c r="F22" s="47">
        <v>-13.4</v>
      </c>
      <c r="G22" s="7"/>
      <c r="H22" s="47">
        <v>-13.5</v>
      </c>
      <c r="I22" s="7"/>
      <c r="J22" s="47">
        <v>-14</v>
      </c>
      <c r="K22" s="7"/>
      <c r="L22" s="47">
        <v>-53.3</v>
      </c>
      <c r="M22" s="7"/>
      <c r="N22" s="47">
        <v>-13.2</v>
      </c>
      <c r="O22" s="7"/>
      <c r="P22" s="47">
        <v>-13.3</v>
      </c>
      <c r="Q22" s="7"/>
      <c r="R22" s="47">
        <v>-13.2</v>
      </c>
      <c r="S22" s="7"/>
      <c r="T22" s="47">
        <v>-13.6</v>
      </c>
      <c r="U22" s="7"/>
      <c r="V22" s="47">
        <v>-52.6</v>
      </c>
      <c r="W22" s="7"/>
      <c r="X22" s="47">
        <v>-51.6</v>
      </c>
      <c r="Y22" s="47"/>
      <c r="Z22" s="26">
        <v>-50.7</v>
      </c>
    </row>
    <row r="23" spans="1:26" x14ac:dyDescent="0.15">
      <c r="A23" s="7" t="s">
        <v>33</v>
      </c>
      <c r="B23" s="47">
        <v>0</v>
      </c>
      <c r="C23" s="7"/>
      <c r="D23" s="47">
        <v>0</v>
      </c>
      <c r="E23" s="7"/>
      <c r="F23" s="47">
        <v>0</v>
      </c>
      <c r="G23" s="7"/>
      <c r="H23" s="47">
        <v>0</v>
      </c>
      <c r="I23" s="7"/>
      <c r="J23" s="47">
        <v>0</v>
      </c>
      <c r="K23" s="7"/>
      <c r="L23" s="47">
        <v>0</v>
      </c>
      <c r="M23" s="7"/>
      <c r="N23" s="47">
        <v>0</v>
      </c>
      <c r="O23" s="7"/>
      <c r="P23" s="47">
        <v>0</v>
      </c>
      <c r="Q23" s="7"/>
      <c r="R23" s="47">
        <v>0</v>
      </c>
      <c r="S23" s="7"/>
      <c r="T23" s="47">
        <v>0</v>
      </c>
      <c r="U23" s="7"/>
      <c r="V23" s="47">
        <v>0</v>
      </c>
      <c r="W23" s="7"/>
      <c r="X23" s="47">
        <v>0</v>
      </c>
      <c r="Y23" s="47"/>
      <c r="Z23" s="26">
        <v>-14</v>
      </c>
    </row>
    <row r="24" spans="1:26" x14ac:dyDescent="0.15">
      <c r="A24" s="7" t="s">
        <v>130</v>
      </c>
      <c r="B24" s="47">
        <v>-108</v>
      </c>
      <c r="C24" s="7"/>
      <c r="D24" s="47">
        <v>230.9</v>
      </c>
      <c r="E24" s="7"/>
      <c r="F24" s="47">
        <v>-10.6</v>
      </c>
      <c r="G24" s="7"/>
      <c r="H24" s="47">
        <v>-55.6</v>
      </c>
      <c r="I24" s="7"/>
      <c r="J24" s="47">
        <v>-272.8</v>
      </c>
      <c r="K24" s="7"/>
      <c r="L24" s="47">
        <v>79.099999999999994</v>
      </c>
      <c r="M24" s="7"/>
      <c r="N24" s="47">
        <v>230</v>
      </c>
      <c r="O24" s="7"/>
      <c r="P24" s="47">
        <v>-1.6</v>
      </c>
      <c r="Q24" s="7"/>
      <c r="R24" s="47">
        <v>-3.7</v>
      </c>
      <c r="S24" s="7"/>
      <c r="T24" s="47">
        <v>-145.6</v>
      </c>
      <c r="U24" s="7"/>
      <c r="V24" s="47">
        <v>56.4</v>
      </c>
      <c r="W24" s="7"/>
      <c r="X24" s="47">
        <v>126.7</v>
      </c>
      <c r="Y24" s="47"/>
      <c r="Z24" s="26">
        <v>-0.2</v>
      </c>
    </row>
    <row r="25" spans="1:26" x14ac:dyDescent="0.15">
      <c r="A25" s="7" t="s">
        <v>26</v>
      </c>
      <c r="B25" s="47">
        <v>-7.5</v>
      </c>
      <c r="C25" s="7"/>
      <c r="D25" s="47">
        <v>0.2</v>
      </c>
      <c r="E25" s="7"/>
      <c r="F25" s="47">
        <v>-2.4</v>
      </c>
      <c r="G25" s="7"/>
      <c r="H25" s="47">
        <v>-0.1</v>
      </c>
      <c r="I25" s="7"/>
      <c r="J25" s="47">
        <v>-5.2</v>
      </c>
      <c r="K25" s="7"/>
      <c r="L25" s="47">
        <v>-8.3000000000000007</v>
      </c>
      <c r="M25" s="7"/>
      <c r="N25" s="47">
        <v>-0.2</v>
      </c>
      <c r="O25" s="7"/>
      <c r="P25" s="47">
        <v>-2.2999999999999998</v>
      </c>
      <c r="Q25" s="7"/>
      <c r="R25" s="47">
        <v>-1.1000000000000001</v>
      </c>
      <c r="S25" s="7"/>
      <c r="T25" s="47">
        <v>-4.7</v>
      </c>
      <c r="U25" s="7"/>
      <c r="V25" s="47">
        <f>-14.9+3.1</f>
        <v>-11.8</v>
      </c>
      <c r="W25" s="7"/>
      <c r="X25" s="47">
        <f>-15.7+16.8</f>
        <v>1.1000000000000014</v>
      </c>
      <c r="Y25" s="47"/>
      <c r="Z25" s="26">
        <f>-5.9+3.7</f>
        <v>-2.2000000000000002</v>
      </c>
    </row>
    <row r="26" spans="1:26" x14ac:dyDescent="0.15">
      <c r="A26" s="16" t="s">
        <v>36</v>
      </c>
      <c r="B26" s="34">
        <f>SUM(B21:B25)</f>
        <v>-267.2</v>
      </c>
      <c r="C26" s="16"/>
      <c r="D26" s="34">
        <f>SUM(D21:D25)</f>
        <v>184.8</v>
      </c>
      <c r="E26" s="16"/>
      <c r="F26" s="34">
        <f>SUM(F21:F25)</f>
        <v>-53.5</v>
      </c>
      <c r="G26" s="16"/>
      <c r="H26" s="34">
        <f>SUM(H21:H25)</f>
        <v>-72</v>
      </c>
      <c r="I26" s="16"/>
      <c r="J26" s="34">
        <f>SUM(J21:J25)</f>
        <v>-326.60000000000002</v>
      </c>
      <c r="K26" s="16"/>
      <c r="L26" s="34">
        <f>SUM(L21:L25)</f>
        <v>-37.700000000000003</v>
      </c>
      <c r="M26" s="16"/>
      <c r="N26" s="34">
        <f>SUM(N21:N25)</f>
        <v>175.9</v>
      </c>
      <c r="O26" s="16"/>
      <c r="P26" s="34">
        <f>SUM(P21:P25)</f>
        <v>-52.9</v>
      </c>
      <c r="Q26" s="16"/>
      <c r="R26" s="34">
        <f>SUM(R21:R25)</f>
        <v>-38.4</v>
      </c>
      <c r="S26" s="16"/>
      <c r="T26" s="34">
        <f>SUM(T21:T25)</f>
        <v>-122.3</v>
      </c>
      <c r="U26" s="16"/>
      <c r="V26" s="34">
        <f>SUM(V21:V25)</f>
        <v>-48.600000000000009</v>
      </c>
      <c r="W26" s="16"/>
      <c r="X26" s="34">
        <f>SUM(X21:X25)</f>
        <v>913</v>
      </c>
      <c r="Y26" s="52"/>
      <c r="Z26" s="12">
        <f>SUM(Z21:Z25)</f>
        <v>-110.60000000000001</v>
      </c>
    </row>
    <row r="27" spans="1:26" ht="42.75" customHeight="1" x14ac:dyDescent="0.15">
      <c r="A27" s="17" t="s">
        <v>131</v>
      </c>
      <c r="B27" s="49">
        <v>-6.1</v>
      </c>
      <c r="C27" s="17"/>
      <c r="D27" s="49">
        <v>-2.9</v>
      </c>
      <c r="E27" s="17"/>
      <c r="F27" s="49">
        <v>0.6</v>
      </c>
      <c r="G27" s="17"/>
      <c r="H27" s="49">
        <v>-1</v>
      </c>
      <c r="I27" s="17"/>
      <c r="J27" s="49">
        <v>-2.6</v>
      </c>
      <c r="K27" s="17"/>
      <c r="L27" s="49">
        <v>3.2</v>
      </c>
      <c r="M27" s="17"/>
      <c r="N27" s="49">
        <v>2.2999999999999998</v>
      </c>
      <c r="O27" s="17"/>
      <c r="P27" s="49">
        <v>-2.1</v>
      </c>
      <c r="Q27" s="17"/>
      <c r="R27" s="49">
        <v>2.4</v>
      </c>
      <c r="S27" s="17"/>
      <c r="T27" s="49">
        <v>0.6</v>
      </c>
      <c r="U27" s="17"/>
      <c r="V27" s="49">
        <v>-10.7</v>
      </c>
      <c r="W27" s="17"/>
      <c r="X27" s="49">
        <v>-1.1000000000000001</v>
      </c>
      <c r="Y27" s="49"/>
      <c r="Z27" s="41">
        <v>3.7</v>
      </c>
    </row>
    <row r="28" spans="1:26" ht="31.5" customHeight="1" x14ac:dyDescent="0.15">
      <c r="A28" s="18" t="s">
        <v>132</v>
      </c>
      <c r="B28" s="37">
        <f>+B27+B26+B19+B13</f>
        <v>-148.80000000000001</v>
      </c>
      <c r="C28" s="18"/>
      <c r="D28" s="37">
        <f>+D27+D26+D19+D13</f>
        <v>223.60000000000002</v>
      </c>
      <c r="E28" s="18"/>
      <c r="F28" s="37">
        <f>+F27+F26+F19+F13</f>
        <v>7.5999999999999943</v>
      </c>
      <c r="G28" s="18"/>
      <c r="H28" s="37">
        <f>+H27+H26+H19+H13</f>
        <v>-56.800000000000004</v>
      </c>
      <c r="I28" s="18"/>
      <c r="J28" s="37">
        <f>+J27+J26+J19+J13</f>
        <v>-323.20000000000005</v>
      </c>
      <c r="K28" s="18"/>
      <c r="L28" s="37">
        <f>+L27+L26+L19+L13</f>
        <v>120.59999999999997</v>
      </c>
      <c r="M28" s="18"/>
      <c r="N28" s="37">
        <f>+N27+N26+N19+N13</f>
        <v>269</v>
      </c>
      <c r="O28" s="18"/>
      <c r="P28" s="37">
        <f>+P27+P26+P19+P13</f>
        <v>-0.20000000000000284</v>
      </c>
      <c r="Q28" s="18"/>
      <c r="R28" s="37">
        <f>+R27+R26+R19+R13</f>
        <v>5.7000000000000028</v>
      </c>
      <c r="S28" s="18"/>
      <c r="T28" s="37">
        <f>+T27+T26+T19+T13</f>
        <v>-153.89999999999998</v>
      </c>
      <c r="U28" s="18"/>
      <c r="V28" s="37">
        <f>+V27+V26+V19+V13</f>
        <v>51.899999999999949</v>
      </c>
      <c r="W28" s="18"/>
      <c r="X28" s="37">
        <f>+X27+X26+X19+X13</f>
        <v>56.10000000000008</v>
      </c>
      <c r="Y28" s="42"/>
      <c r="Z28" s="10">
        <f>+Z27+Z26+Z19+Z13</f>
        <v>58.199999999999989</v>
      </c>
    </row>
    <row r="29" spans="1:26" ht="31.5" customHeight="1" x14ac:dyDescent="0.15">
      <c r="A29" s="19" t="s">
        <v>133</v>
      </c>
      <c r="B29" s="41">
        <v>458</v>
      </c>
      <c r="C29" s="19"/>
      <c r="D29" s="41">
        <v>85.6</v>
      </c>
      <c r="E29" s="19"/>
      <c r="F29" s="41">
        <v>78</v>
      </c>
      <c r="G29" s="19"/>
      <c r="H29" s="41">
        <v>134.80000000000001</v>
      </c>
      <c r="I29" s="19"/>
      <c r="J29" s="41">
        <v>458</v>
      </c>
      <c r="K29" s="19"/>
      <c r="L29" s="41">
        <v>337.4</v>
      </c>
      <c r="M29" s="19"/>
      <c r="N29" s="41">
        <v>189</v>
      </c>
      <c r="O29" s="19"/>
      <c r="P29" s="41">
        <v>189.2</v>
      </c>
      <c r="Q29" s="19"/>
      <c r="R29" s="41">
        <v>183.5</v>
      </c>
      <c r="S29" s="19"/>
      <c r="T29" s="41">
        <v>337.4</v>
      </c>
      <c r="U29" s="19"/>
      <c r="V29" s="41">
        <v>285.5</v>
      </c>
      <c r="W29" s="19"/>
      <c r="X29" s="41">
        <v>229.4</v>
      </c>
      <c r="Y29" s="41"/>
      <c r="Z29" s="41">
        <v>174.8</v>
      </c>
    </row>
    <row r="30" spans="1:26" ht="31.5" customHeight="1" thickBot="1" x14ac:dyDescent="0.2">
      <c r="A30" s="19" t="s">
        <v>134</v>
      </c>
      <c r="B30" s="13">
        <f>SUM(B28:B29)</f>
        <v>309.2</v>
      </c>
      <c r="C30" s="19"/>
      <c r="D30" s="13">
        <f>SUM(D28:D29)</f>
        <v>309.20000000000005</v>
      </c>
      <c r="E30" s="19"/>
      <c r="F30" s="13">
        <f>SUM(F28:F29)</f>
        <v>85.6</v>
      </c>
      <c r="G30" s="19"/>
      <c r="H30" s="13">
        <f>SUM(H28:H29)</f>
        <v>78</v>
      </c>
      <c r="I30" s="19"/>
      <c r="J30" s="13">
        <f>SUM(J28:J29)</f>
        <v>134.79999999999995</v>
      </c>
      <c r="K30" s="19"/>
      <c r="L30" s="13">
        <f>SUM(L28:L29)</f>
        <v>457.99999999999994</v>
      </c>
      <c r="M30" s="19"/>
      <c r="N30" s="13">
        <f>SUM(N28:N29)</f>
        <v>458</v>
      </c>
      <c r="O30" s="19"/>
      <c r="P30" s="13">
        <f>SUM(P28:P29)</f>
        <v>189</v>
      </c>
      <c r="Q30" s="19"/>
      <c r="R30" s="13">
        <f>SUM(R28:R29)</f>
        <v>189.2</v>
      </c>
      <c r="S30" s="19"/>
      <c r="T30" s="13">
        <f>SUM(T28:T29)</f>
        <v>183.5</v>
      </c>
      <c r="U30" s="19"/>
      <c r="V30" s="13">
        <f>SUM(V28:V29)</f>
        <v>337.4</v>
      </c>
      <c r="W30" s="19"/>
      <c r="X30" s="13">
        <f>SUM(X28:X29)</f>
        <v>285.50000000000011</v>
      </c>
      <c r="Y30" s="53"/>
      <c r="Z30" s="13">
        <f>SUM(Z28:Z29)</f>
        <v>233</v>
      </c>
    </row>
    <row r="31" spans="1:26" ht="16.5" customHeight="1" thickTop="1" thickBot="1" x14ac:dyDescent="0.2">
      <c r="A31" s="1" t="s">
        <v>78</v>
      </c>
      <c r="B31" s="23">
        <f>+B13+B16</f>
        <v>100.00000000000001</v>
      </c>
      <c r="C31" s="1"/>
      <c r="D31" s="23">
        <f>+D13+D16</f>
        <v>35.6</v>
      </c>
      <c r="E31" s="1"/>
      <c r="F31" s="23">
        <f>+F13+F16</f>
        <v>46.699999999999989</v>
      </c>
      <c r="G31" s="1"/>
      <c r="H31" s="23">
        <f>+H13+H16</f>
        <v>11.400000000000002</v>
      </c>
      <c r="I31" s="1"/>
      <c r="J31" s="23">
        <f>+J13+J16</f>
        <v>6.1999999999999993</v>
      </c>
      <c r="K31" s="1"/>
      <c r="L31" s="23">
        <f>+L13+L16</f>
        <v>97.699999999999974</v>
      </c>
      <c r="M31" s="1"/>
      <c r="N31" s="23">
        <f>+N13+N16</f>
        <v>63.500000000000007</v>
      </c>
      <c r="O31" s="1"/>
      <c r="P31" s="23">
        <f>+P13+P16</f>
        <v>42.699999999999996</v>
      </c>
      <c r="Q31" s="1"/>
      <c r="R31" s="23">
        <f>+R13+R16</f>
        <v>23.700000000000003</v>
      </c>
      <c r="S31" s="1"/>
      <c r="T31" s="23">
        <f>+T13+T16</f>
        <v>-32.200000000000003</v>
      </c>
      <c r="U31" s="1"/>
      <c r="V31" s="23">
        <f>+V13+V16</f>
        <v>86.899999999999977</v>
      </c>
      <c r="W31" s="1"/>
      <c r="X31" s="23">
        <f>+X13+X16</f>
        <v>101.70000000000002</v>
      </c>
      <c r="Y31" s="53"/>
      <c r="Z31" s="23">
        <f>+Z13+Z16</f>
        <v>158.6</v>
      </c>
    </row>
    <row r="32" spans="1:26" ht="14" thickTop="1" x14ac:dyDescent="0.15"/>
    <row r="33" spans="1:23" x14ac:dyDescent="0.15">
      <c r="A33" s="57" t="s">
        <v>84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</row>
    <row r="35" spans="1:23" x14ac:dyDescent="0.15">
      <c r="A35" s="58" t="s">
        <v>76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</row>
  </sheetData>
  <pageMargins left="0.7" right="0.7" top="0.75" bottom="0.75" header="0.3" footer="0.3"/>
  <pageSetup scale="48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V35"/>
  <sheetViews>
    <sheetView showGridLines="0" workbookViewId="0"/>
  </sheetViews>
  <sheetFormatPr baseColWidth="10" defaultColWidth="8.83203125" defaultRowHeight="13" x14ac:dyDescent="0.15"/>
  <cols>
    <col min="1" max="1" width="26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3.6640625" customWidth="1"/>
    <col min="17" max="17" width="2.6640625" customWidth="1"/>
    <col min="18" max="18" width="13.6640625" customWidth="1"/>
    <col min="19" max="19" width="2.6640625" customWidth="1"/>
    <col min="20" max="20" width="13.6640625" customWidth="1"/>
    <col min="21" max="21" width="2.6640625" customWidth="1"/>
    <col min="22" max="22" width="13.6640625" customWidth="1"/>
  </cols>
  <sheetData>
    <row r="1" spans="1:22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" x14ac:dyDescent="0.2">
      <c r="A2" s="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1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2" x14ac:dyDescent="0.15">
      <c r="B5" s="21" t="s">
        <v>121</v>
      </c>
      <c r="D5" s="21" t="s">
        <v>120</v>
      </c>
      <c r="F5" s="21" t="s">
        <v>117</v>
      </c>
      <c r="H5" s="21" t="s">
        <v>115</v>
      </c>
      <c r="J5" s="21" t="s">
        <v>104</v>
      </c>
      <c r="L5" s="21" t="s">
        <v>99</v>
      </c>
      <c r="N5" s="21" t="s">
        <v>98</v>
      </c>
      <c r="P5" s="21" t="s">
        <v>95</v>
      </c>
      <c r="R5" s="21" t="s">
        <v>92</v>
      </c>
      <c r="T5" s="21" t="s">
        <v>90</v>
      </c>
      <c r="V5" s="21" t="s">
        <v>87</v>
      </c>
    </row>
    <row r="6" spans="1:22" x14ac:dyDescent="0.15">
      <c r="A6" s="1" t="s">
        <v>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15">
      <c r="A7" s="6" t="s">
        <v>107</v>
      </c>
      <c r="B7" s="27">
        <v>384</v>
      </c>
      <c r="C7" s="6"/>
      <c r="D7" s="27">
        <v>95.5</v>
      </c>
      <c r="E7" s="6"/>
      <c r="F7" s="27">
        <v>93.5</v>
      </c>
      <c r="G7" s="6"/>
      <c r="H7" s="27">
        <v>98.5</v>
      </c>
      <c r="I7" s="6"/>
      <c r="J7" s="27">
        <v>96.5</v>
      </c>
      <c r="K7" s="6"/>
      <c r="L7" s="27">
        <v>364.2</v>
      </c>
      <c r="M7" s="6"/>
      <c r="N7" s="27">
        <v>95.7</v>
      </c>
      <c r="O7" s="6"/>
      <c r="P7" s="27">
        <v>88</v>
      </c>
      <c r="Q7" s="6"/>
      <c r="R7" s="27">
        <v>91.5</v>
      </c>
      <c r="S7" s="6"/>
      <c r="T7" s="27">
        <v>89.1</v>
      </c>
      <c r="U7" s="6"/>
      <c r="V7" s="27">
        <v>347.7</v>
      </c>
    </row>
    <row r="8" spans="1:22" x14ac:dyDescent="0.15">
      <c r="A8" s="6" t="s">
        <v>108</v>
      </c>
      <c r="B8" s="54">
        <v>287.89999999999998</v>
      </c>
      <c r="C8" s="6"/>
      <c r="D8" s="54">
        <v>73</v>
      </c>
      <c r="E8" s="6"/>
      <c r="F8" s="54">
        <v>75.099999999999994</v>
      </c>
      <c r="G8" s="6"/>
      <c r="H8" s="54">
        <v>70.2</v>
      </c>
      <c r="I8" s="6"/>
      <c r="J8" s="54">
        <v>69.400000000000006</v>
      </c>
      <c r="K8" s="6"/>
      <c r="L8" s="54">
        <v>299.2</v>
      </c>
      <c r="M8" s="6"/>
      <c r="N8" s="54">
        <v>73.099999999999994</v>
      </c>
      <c r="O8" s="6"/>
      <c r="P8" s="54">
        <v>74.5</v>
      </c>
      <c r="Q8" s="6"/>
      <c r="R8" s="54">
        <v>76.3</v>
      </c>
      <c r="S8" s="6"/>
      <c r="T8" s="54">
        <v>75.2</v>
      </c>
      <c r="U8" s="6"/>
      <c r="V8" s="54">
        <v>307.10000000000002</v>
      </c>
    </row>
    <row r="9" spans="1:22" x14ac:dyDescent="0.15">
      <c r="A9" s="6" t="s">
        <v>89</v>
      </c>
      <c r="B9" s="54">
        <v>234</v>
      </c>
      <c r="C9" s="6"/>
      <c r="D9" s="54">
        <v>55.9</v>
      </c>
      <c r="E9" s="6"/>
      <c r="F9" s="54">
        <v>61.1</v>
      </c>
      <c r="G9" s="6"/>
      <c r="H9" s="54">
        <v>57.4</v>
      </c>
      <c r="I9" s="6"/>
      <c r="J9" s="54">
        <v>59.7</v>
      </c>
      <c r="K9" s="6"/>
      <c r="L9" s="54">
        <v>211.8</v>
      </c>
      <c r="M9" s="6"/>
      <c r="N9" s="54">
        <v>44.1</v>
      </c>
      <c r="O9" s="6"/>
      <c r="P9" s="54">
        <v>64.099999999999994</v>
      </c>
      <c r="Q9" s="6"/>
      <c r="R9" s="54">
        <v>59.3</v>
      </c>
      <c r="S9" s="6"/>
      <c r="T9" s="54">
        <v>44.4</v>
      </c>
      <c r="U9" s="6"/>
      <c r="V9" s="54">
        <v>196.7</v>
      </c>
    </row>
    <row r="10" spans="1:22" x14ac:dyDescent="0.15">
      <c r="A10" s="6" t="s">
        <v>109</v>
      </c>
      <c r="B10" s="54">
        <v>1205.0999999999999</v>
      </c>
      <c r="C10" s="6"/>
      <c r="D10" s="54">
        <v>295.7</v>
      </c>
      <c r="E10" s="6"/>
      <c r="F10" s="54">
        <v>297.3</v>
      </c>
      <c r="G10" s="6"/>
      <c r="H10" s="54">
        <v>308.8</v>
      </c>
      <c r="I10" s="6"/>
      <c r="J10" s="54">
        <v>303.39999999999998</v>
      </c>
      <c r="K10" s="6"/>
      <c r="L10" s="54">
        <v>1261.3</v>
      </c>
      <c r="M10" s="6"/>
      <c r="N10" s="54">
        <v>318.39999999999998</v>
      </c>
      <c r="O10" s="6"/>
      <c r="P10" s="54">
        <v>304.3</v>
      </c>
      <c r="Q10" s="6"/>
      <c r="R10" s="54">
        <v>324.5</v>
      </c>
      <c r="S10" s="6"/>
      <c r="T10" s="54">
        <v>314</v>
      </c>
      <c r="U10" s="6"/>
      <c r="V10" s="54">
        <v>1276.8</v>
      </c>
    </row>
    <row r="11" spans="1:22" x14ac:dyDescent="0.15">
      <c r="A11" s="6" t="s">
        <v>111</v>
      </c>
      <c r="B11" s="54">
        <v>10.8</v>
      </c>
      <c r="C11" s="6"/>
      <c r="D11" s="54">
        <v>0.4</v>
      </c>
      <c r="E11" s="6"/>
      <c r="F11" s="54">
        <v>1.4</v>
      </c>
      <c r="G11" s="6"/>
      <c r="H11" s="54">
        <v>2.9</v>
      </c>
      <c r="I11" s="6"/>
      <c r="J11" s="54">
        <v>6</v>
      </c>
      <c r="K11" s="6"/>
      <c r="L11" s="54">
        <v>55.8</v>
      </c>
      <c r="M11" s="6"/>
      <c r="N11" s="54">
        <v>6.1</v>
      </c>
      <c r="O11" s="6"/>
      <c r="P11" s="54">
        <v>6.9</v>
      </c>
      <c r="Q11" s="6"/>
      <c r="R11" s="54">
        <v>20.100000000000001</v>
      </c>
      <c r="S11" s="6"/>
      <c r="T11" s="54">
        <v>22.7</v>
      </c>
      <c r="U11" s="6"/>
      <c r="V11" s="54">
        <v>109.7</v>
      </c>
    </row>
    <row r="12" spans="1:22" ht="14" thickBot="1" x14ac:dyDescent="0.2">
      <c r="A12" s="7" t="s">
        <v>41</v>
      </c>
      <c r="B12" s="24">
        <f>SUM(B7:B11)</f>
        <v>2121.8000000000002</v>
      </c>
      <c r="C12" s="7"/>
      <c r="D12" s="24">
        <f>SUM(D7:D11)</f>
        <v>520.5</v>
      </c>
      <c r="E12" s="7"/>
      <c r="F12" s="24">
        <f>SUM(F7:F11)</f>
        <v>528.4</v>
      </c>
      <c r="G12" s="7"/>
      <c r="H12" s="24">
        <f>SUM(H7:H11)</f>
        <v>537.79999999999995</v>
      </c>
      <c r="I12" s="7"/>
      <c r="J12" s="24">
        <f>SUM(J7:J11)</f>
        <v>535</v>
      </c>
      <c r="K12" s="7"/>
      <c r="L12" s="24">
        <f>SUM(L7:L11)</f>
        <v>2192.3000000000002</v>
      </c>
      <c r="M12" s="7"/>
      <c r="N12" s="24">
        <f>SUM(N7:N11)</f>
        <v>537.4</v>
      </c>
      <c r="O12" s="7"/>
      <c r="P12" s="24">
        <f>SUM(P7:P11)</f>
        <v>537.79999999999995</v>
      </c>
      <c r="Q12" s="7"/>
      <c r="R12" s="24">
        <f>SUM(R7:R11)</f>
        <v>571.70000000000005</v>
      </c>
      <c r="S12" s="7"/>
      <c r="T12" s="24">
        <f>SUM(T7:T11)</f>
        <v>545.40000000000009</v>
      </c>
      <c r="U12" s="7"/>
      <c r="V12" s="24">
        <f>SUM(V7:V11)</f>
        <v>2238</v>
      </c>
    </row>
    <row r="13" spans="1:22" ht="14" thickTop="1" x14ac:dyDescent="0.15"/>
    <row r="14" spans="1:22" x14ac:dyDescent="0.15">
      <c r="A14" s="8" t="s">
        <v>42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15">
      <c r="A15" s="6" t="s">
        <v>107</v>
      </c>
      <c r="B15" s="27">
        <v>78.5</v>
      </c>
      <c r="C15" s="6"/>
      <c r="D15" s="27">
        <v>20.2</v>
      </c>
      <c r="E15" s="6"/>
      <c r="F15" s="27">
        <v>17.8</v>
      </c>
      <c r="G15" s="6"/>
      <c r="H15" s="27">
        <v>19.2</v>
      </c>
      <c r="I15" s="6"/>
      <c r="J15" s="27">
        <v>21.4</v>
      </c>
      <c r="K15" s="6"/>
      <c r="L15" s="27">
        <v>74.400000000000006</v>
      </c>
      <c r="M15" s="6"/>
      <c r="N15" s="27">
        <v>21.3</v>
      </c>
      <c r="O15" s="6"/>
      <c r="P15" s="27">
        <v>17.399999999999999</v>
      </c>
      <c r="Q15" s="6"/>
      <c r="R15" s="27">
        <v>17.3</v>
      </c>
      <c r="S15" s="6"/>
      <c r="T15" s="27">
        <v>18.399999999999999</v>
      </c>
      <c r="U15" s="6"/>
      <c r="V15" s="27">
        <v>70.8</v>
      </c>
    </row>
    <row r="16" spans="1:22" x14ac:dyDescent="0.15">
      <c r="A16" s="6" t="s">
        <v>108</v>
      </c>
      <c r="B16" s="54">
        <v>57.1</v>
      </c>
      <c r="C16" s="6"/>
      <c r="D16" s="54">
        <v>14.5</v>
      </c>
      <c r="E16" s="6"/>
      <c r="F16" s="54">
        <v>15.3</v>
      </c>
      <c r="G16" s="6"/>
      <c r="H16" s="54">
        <v>14</v>
      </c>
      <c r="I16" s="6"/>
      <c r="J16" s="54">
        <v>13.3</v>
      </c>
      <c r="K16" s="6"/>
      <c r="L16" s="54">
        <v>62</v>
      </c>
      <c r="M16" s="6"/>
      <c r="N16" s="54">
        <v>17.3</v>
      </c>
      <c r="O16" s="6"/>
      <c r="P16" s="54">
        <v>16.100000000000001</v>
      </c>
      <c r="Q16" s="6"/>
      <c r="R16" s="54">
        <v>15.2</v>
      </c>
      <c r="S16" s="6"/>
      <c r="T16" s="26">
        <v>13.5</v>
      </c>
      <c r="U16" s="6"/>
      <c r="V16" s="26">
        <v>71.2</v>
      </c>
    </row>
    <row r="17" spans="1:22" x14ac:dyDescent="0.15">
      <c r="A17" s="6" t="s">
        <v>89</v>
      </c>
      <c r="B17" s="54">
        <v>60.5</v>
      </c>
      <c r="C17" s="6"/>
      <c r="D17" s="54">
        <v>12.3</v>
      </c>
      <c r="E17" s="6"/>
      <c r="F17" s="54">
        <v>17.5</v>
      </c>
      <c r="G17" s="6"/>
      <c r="H17" s="54">
        <v>15.8</v>
      </c>
      <c r="I17" s="6"/>
      <c r="J17" s="54">
        <v>14.9</v>
      </c>
      <c r="K17" s="6"/>
      <c r="L17" s="54">
        <v>46.3</v>
      </c>
      <c r="M17" s="6"/>
      <c r="N17" s="54">
        <v>7.3</v>
      </c>
      <c r="O17" s="6"/>
      <c r="P17" s="54">
        <v>15.3</v>
      </c>
      <c r="Q17" s="6"/>
      <c r="R17" s="54">
        <v>13.4</v>
      </c>
      <c r="S17" s="6"/>
      <c r="T17" s="26">
        <v>10.199999999999999</v>
      </c>
      <c r="U17" s="6"/>
      <c r="V17" s="26">
        <v>44.8</v>
      </c>
    </row>
    <row r="18" spans="1:22" x14ac:dyDescent="0.15">
      <c r="A18" s="6" t="s">
        <v>109</v>
      </c>
      <c r="B18" s="54">
        <v>376.6</v>
      </c>
      <c r="C18" s="6"/>
      <c r="D18" s="54">
        <v>94.4</v>
      </c>
      <c r="E18" s="6"/>
      <c r="F18" s="54">
        <v>97.4</v>
      </c>
      <c r="G18" s="6"/>
      <c r="H18" s="54">
        <v>93.9</v>
      </c>
      <c r="I18" s="6"/>
      <c r="J18" s="54">
        <v>91</v>
      </c>
      <c r="K18" s="6"/>
      <c r="L18" s="54">
        <v>400.9</v>
      </c>
      <c r="M18" s="6"/>
      <c r="N18" s="54">
        <v>102.9</v>
      </c>
      <c r="O18" s="6"/>
      <c r="P18" s="54">
        <v>98</v>
      </c>
      <c r="Q18" s="6"/>
      <c r="R18" s="54">
        <v>104.8</v>
      </c>
      <c r="S18" s="6"/>
      <c r="T18" s="26">
        <v>95.2</v>
      </c>
      <c r="U18" s="6"/>
      <c r="V18" s="26">
        <v>399</v>
      </c>
    </row>
    <row r="19" spans="1:22" x14ac:dyDescent="0.15">
      <c r="A19" s="6" t="s">
        <v>112</v>
      </c>
      <c r="B19" s="54">
        <v>-160.6</v>
      </c>
      <c r="C19" s="6"/>
      <c r="D19" s="54">
        <v>-38.1</v>
      </c>
      <c r="E19" s="6"/>
      <c r="F19" s="54">
        <v>-43.1</v>
      </c>
      <c r="G19" s="6"/>
      <c r="H19" s="54">
        <v>-39.5</v>
      </c>
      <c r="I19" s="6"/>
      <c r="J19" s="54">
        <v>-40.1</v>
      </c>
      <c r="K19" s="6"/>
      <c r="L19" s="54">
        <v>-166.5</v>
      </c>
      <c r="M19" s="6"/>
      <c r="N19" s="54">
        <v>-42.4</v>
      </c>
      <c r="O19" s="6"/>
      <c r="P19" s="54">
        <v>-44.9</v>
      </c>
      <c r="Q19" s="6"/>
      <c r="R19" s="54">
        <v>-42.3</v>
      </c>
      <c r="S19" s="6"/>
      <c r="T19" s="26">
        <v>-36.9</v>
      </c>
      <c r="U19" s="6"/>
      <c r="V19" s="26">
        <v>-167.7</v>
      </c>
    </row>
    <row r="20" spans="1:22" ht="14" thickBot="1" x14ac:dyDescent="0.2">
      <c r="A20" s="7" t="s">
        <v>41</v>
      </c>
      <c r="B20" s="24">
        <f>SUM(B15:B19)</f>
        <v>412.1</v>
      </c>
      <c r="C20" s="7"/>
      <c r="D20" s="24">
        <f>SUM(D15:D19)</f>
        <v>103.30000000000001</v>
      </c>
      <c r="E20" s="7"/>
      <c r="F20" s="24">
        <f>SUM(F15:F19)</f>
        <v>104.9</v>
      </c>
      <c r="G20" s="7"/>
      <c r="H20" s="24">
        <f>SUM(H15:H19)</f>
        <v>103.4</v>
      </c>
      <c r="I20" s="7"/>
      <c r="J20" s="24">
        <f>SUM(J15:J19)</f>
        <v>100.5</v>
      </c>
      <c r="K20" s="7"/>
      <c r="L20" s="24">
        <f>SUM(L15:L19)</f>
        <v>417.09999999999991</v>
      </c>
      <c r="M20" s="7"/>
      <c r="N20" s="24">
        <f>SUM(N15:N19)</f>
        <v>106.4</v>
      </c>
      <c r="O20" s="7"/>
      <c r="P20" s="24">
        <f>SUM(P15:P19)</f>
        <v>101.9</v>
      </c>
      <c r="Q20" s="7"/>
      <c r="R20" s="24">
        <f>SUM(R15:R19)</f>
        <v>108.39999999999999</v>
      </c>
      <c r="S20" s="7"/>
      <c r="T20" s="24">
        <f>SUM(T15:T19)</f>
        <v>100.4</v>
      </c>
      <c r="U20" s="7"/>
      <c r="V20" s="24">
        <f>SUM(V15:V19)</f>
        <v>418.09999999999997</v>
      </c>
    </row>
    <row r="21" spans="1:22" ht="14" thickTop="1" x14ac:dyDescent="0.15"/>
    <row r="22" spans="1:22" x14ac:dyDescent="0.15">
      <c r="A22" s="1" t="s">
        <v>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15">
      <c r="A23" s="6" t="s">
        <v>107</v>
      </c>
      <c r="B23" s="69">
        <f>+B15/B7</f>
        <v>0.20442708333333334</v>
      </c>
      <c r="C23" s="6"/>
      <c r="D23" s="69">
        <f>+D15/D7</f>
        <v>0.21151832460732983</v>
      </c>
      <c r="E23" s="6"/>
      <c r="F23" s="69">
        <f>+F15/F7</f>
        <v>0.19037433155080213</v>
      </c>
      <c r="G23" s="6"/>
      <c r="H23" s="28">
        <f>+H15/H7</f>
        <v>0.1949238578680203</v>
      </c>
      <c r="I23" s="6"/>
      <c r="J23" s="28">
        <f>+J15/J7</f>
        <v>0.22176165803108808</v>
      </c>
      <c r="K23" s="6"/>
      <c r="L23" s="28">
        <f>+L15/L7</f>
        <v>0.20428336079077433</v>
      </c>
      <c r="M23" s="6"/>
      <c r="N23" s="28">
        <f>+N15/N7</f>
        <v>0.2225705329153605</v>
      </c>
      <c r="O23" s="6"/>
      <c r="P23" s="28">
        <f>+P15/P7</f>
        <v>0.19772727272727272</v>
      </c>
      <c r="Q23" s="6"/>
      <c r="R23" s="28">
        <f>+R15/R7</f>
        <v>0.18907103825136612</v>
      </c>
      <c r="S23" s="6"/>
      <c r="T23" s="28">
        <f>+T15/T7</f>
        <v>0.20650953984287318</v>
      </c>
      <c r="U23" s="6"/>
      <c r="V23" s="28">
        <f>+V15/V7</f>
        <v>0.20362381363244175</v>
      </c>
    </row>
    <row r="24" spans="1:22" x14ac:dyDescent="0.15">
      <c r="A24" s="6" t="s">
        <v>108</v>
      </c>
      <c r="B24" s="28">
        <f>+B16/B8</f>
        <v>0.19833275442862108</v>
      </c>
      <c r="C24" s="6"/>
      <c r="D24" s="69">
        <f>+D16/D8</f>
        <v>0.19863013698630136</v>
      </c>
      <c r="E24" s="6"/>
      <c r="F24" s="69">
        <f>+F16/F8</f>
        <v>0.20372836218375501</v>
      </c>
      <c r="G24" s="6"/>
      <c r="H24" s="28">
        <f>+H16/H8</f>
        <v>0.19943019943019943</v>
      </c>
      <c r="I24" s="6"/>
      <c r="J24" s="28">
        <f>+J16/J8</f>
        <v>0.19164265129682997</v>
      </c>
      <c r="K24" s="6"/>
      <c r="L24" s="28">
        <f>+L16/L8</f>
        <v>0.20721925133689839</v>
      </c>
      <c r="M24" s="6"/>
      <c r="N24" s="28">
        <f>+N16/N8</f>
        <v>0.23666210670314641</v>
      </c>
      <c r="O24" s="6"/>
      <c r="P24" s="28">
        <f>+P16/P8</f>
        <v>0.2161073825503356</v>
      </c>
      <c r="Q24" s="6"/>
      <c r="R24" s="28">
        <f>+R16/R8</f>
        <v>0.19921363040629095</v>
      </c>
      <c r="S24" s="6"/>
      <c r="T24" s="28">
        <f>+T16/T8</f>
        <v>0.17952127659574468</v>
      </c>
      <c r="U24" s="6"/>
      <c r="V24" s="28">
        <f>+V16/V8</f>
        <v>0.23184630413546076</v>
      </c>
    </row>
    <row r="25" spans="1:22" x14ac:dyDescent="0.15">
      <c r="A25" s="6" t="s">
        <v>89</v>
      </c>
      <c r="B25" s="28">
        <f>+B17/B9</f>
        <v>0.25854700854700857</v>
      </c>
      <c r="C25" s="6"/>
      <c r="D25" s="69">
        <f>+D17/D9</f>
        <v>0.22003577817531308</v>
      </c>
      <c r="E25" s="6"/>
      <c r="F25" s="69">
        <f>+F17/F9</f>
        <v>0.28641571194762683</v>
      </c>
      <c r="G25" s="6"/>
      <c r="H25" s="28">
        <f>+H17/H9</f>
        <v>0.27526132404181186</v>
      </c>
      <c r="I25" s="6"/>
      <c r="J25" s="28">
        <f>+J17/J9</f>
        <v>0.24958123953098826</v>
      </c>
      <c r="K25" s="6"/>
      <c r="L25" s="28">
        <f>+L17/L9</f>
        <v>0.21860245514636448</v>
      </c>
      <c r="M25" s="6"/>
      <c r="N25" s="28">
        <f>+N17/N9</f>
        <v>0.1655328798185941</v>
      </c>
      <c r="O25" s="6"/>
      <c r="P25" s="28">
        <f>+P17/P9</f>
        <v>0.23868954758190331</v>
      </c>
      <c r="Q25" s="6"/>
      <c r="R25" s="28">
        <f>+R17/R9</f>
        <v>0.22596964586846544</v>
      </c>
      <c r="S25" s="6"/>
      <c r="T25" s="28">
        <f>+T17/T9</f>
        <v>0.22972972972972971</v>
      </c>
      <c r="U25" s="6"/>
      <c r="V25" s="28">
        <f>+V17/V9</f>
        <v>0.22775800711743771</v>
      </c>
    </row>
    <row r="26" spans="1:22" x14ac:dyDescent="0.15">
      <c r="A26" s="6" t="s">
        <v>109</v>
      </c>
      <c r="B26" s="28">
        <f>+B18/B10</f>
        <v>0.31250518629159413</v>
      </c>
      <c r="C26" s="6"/>
      <c r="D26" s="69">
        <f>+D18/D10</f>
        <v>0.31924247548190737</v>
      </c>
      <c r="E26" s="6"/>
      <c r="F26" s="69">
        <f>+F18/F10</f>
        <v>0.32761520349815004</v>
      </c>
      <c r="G26" s="6"/>
      <c r="H26" s="28">
        <f>+H18/H10</f>
        <v>0.30408031088082904</v>
      </c>
      <c r="I26" s="6"/>
      <c r="J26" s="28">
        <f>+J18/J10</f>
        <v>0.2999340804218853</v>
      </c>
      <c r="K26" s="6"/>
      <c r="L26" s="28">
        <f>+L18/L10</f>
        <v>0.31784666613811147</v>
      </c>
      <c r="M26" s="6"/>
      <c r="N26" s="28">
        <f>+N18/N10</f>
        <v>0.32317839195979903</v>
      </c>
      <c r="O26" s="6"/>
      <c r="P26" s="28">
        <f>+P18/P10</f>
        <v>0.32205060795267826</v>
      </c>
      <c r="Q26" s="6"/>
      <c r="R26" s="28">
        <f>+R18/R10</f>
        <v>0.32295839753466871</v>
      </c>
      <c r="S26" s="6"/>
      <c r="T26" s="28">
        <f>+T18/T10</f>
        <v>0.30318471337579617</v>
      </c>
      <c r="U26" s="6"/>
      <c r="V26" s="28">
        <f>+V18/V10</f>
        <v>0.3125</v>
      </c>
    </row>
    <row r="27" spans="1:22" x14ac:dyDescent="0.15">
      <c r="A27" s="7" t="s">
        <v>41</v>
      </c>
      <c r="B27" s="28">
        <f>+B20/B12</f>
        <v>0.19422188707701007</v>
      </c>
      <c r="C27" s="7"/>
      <c r="D27" s="69">
        <f>+D20/D12</f>
        <v>0.19846301633045152</v>
      </c>
      <c r="E27" s="7"/>
      <c r="F27" s="69">
        <f>+F20/F12</f>
        <v>0.19852384557153674</v>
      </c>
      <c r="G27" s="7"/>
      <c r="H27" s="28">
        <f>+H20/H12</f>
        <v>0.19226478244700634</v>
      </c>
      <c r="I27" s="7"/>
      <c r="J27" s="28">
        <f>+J20/J12</f>
        <v>0.18785046728971963</v>
      </c>
      <c r="K27" s="7"/>
      <c r="L27" s="28">
        <f>+L20/L12</f>
        <v>0.19025680791862423</v>
      </c>
      <c r="M27" s="7"/>
      <c r="N27" s="28">
        <f>+N20/N12</f>
        <v>0.1979903237811686</v>
      </c>
      <c r="O27" s="7"/>
      <c r="P27" s="28">
        <f>+P20/P12</f>
        <v>0.18947564150241727</v>
      </c>
      <c r="Q27" s="7"/>
      <c r="R27" s="28">
        <f>+R20/R12</f>
        <v>0.1896099352807416</v>
      </c>
      <c r="S27" s="7"/>
      <c r="T27" s="28">
        <f>+T20/T12</f>
        <v>0.18408507517418407</v>
      </c>
      <c r="U27" s="7"/>
      <c r="V27" s="28">
        <f>+V20/V12</f>
        <v>0.18681858802502233</v>
      </c>
    </row>
    <row r="29" spans="1:22" x14ac:dyDescent="0.15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1" spans="1:22" x14ac:dyDescent="0.15">
      <c r="A31" s="62" t="s">
        <v>110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x14ac:dyDescent="0.15">
      <c r="A32" s="62" t="s">
        <v>135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x14ac:dyDescent="0.15">
      <c r="A33" s="62" t="s">
        <v>113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x14ac:dyDescent="0.1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x14ac:dyDescent="0.15">
      <c r="A35" s="62" t="s">
        <v>81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</sheetData>
  <pageMargins left="0.7" right="0.7" top="0.75" bottom="0.75" header="0.3" footer="0.3"/>
  <pageSetup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C24"/>
  <sheetViews>
    <sheetView showGridLines="0" workbookViewId="0"/>
  </sheetViews>
  <sheetFormatPr baseColWidth="10" defaultColWidth="8.83203125" defaultRowHeight="13" x14ac:dyDescent="0.15"/>
  <cols>
    <col min="1" max="1" width="51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83203125" customWidth="1"/>
    <col min="15" max="15" width="2.6640625" customWidth="1"/>
    <col min="16" max="16" width="13.83203125" customWidth="1"/>
    <col min="17" max="17" width="2.6640625" customWidth="1"/>
    <col min="18" max="18" width="13.6640625" customWidth="1"/>
    <col min="19" max="19" width="2.6640625" customWidth="1"/>
    <col min="20" max="20" width="13.6640625" customWidth="1"/>
    <col min="21" max="21" width="2.6640625" customWidth="1"/>
    <col min="22" max="22" width="13.6640625" customWidth="1"/>
    <col min="23" max="23" width="2.6640625" customWidth="1"/>
    <col min="24" max="24" width="13.6640625" customWidth="1"/>
    <col min="25" max="25" width="2.6640625" customWidth="1"/>
    <col min="26" max="26" width="13.6640625" customWidth="1"/>
    <col min="27" max="27" width="2.6640625" customWidth="1"/>
  </cols>
  <sheetData>
    <row r="1" spans="1:29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6" x14ac:dyDescent="0.2">
      <c r="A3" s="4" t="s">
        <v>136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x14ac:dyDescent="0.1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x14ac:dyDescent="0.15">
      <c r="B6" s="21" t="s">
        <v>121</v>
      </c>
      <c r="D6" s="21" t="s">
        <v>120</v>
      </c>
      <c r="F6" s="21" t="s">
        <v>117</v>
      </c>
      <c r="H6" s="21" t="s">
        <v>115</v>
      </c>
      <c r="J6" s="21" t="s">
        <v>104</v>
      </c>
      <c r="L6" s="21" t="s">
        <v>99</v>
      </c>
      <c r="N6" s="21" t="s">
        <v>98</v>
      </c>
      <c r="P6" s="21" t="s">
        <v>95</v>
      </c>
      <c r="R6" s="21" t="s">
        <v>92</v>
      </c>
      <c r="T6" s="21" t="s">
        <v>90</v>
      </c>
      <c r="V6" s="21" t="s">
        <v>87</v>
      </c>
      <c r="X6" s="21" t="s">
        <v>72</v>
      </c>
      <c r="Z6" s="21" t="s">
        <v>47</v>
      </c>
    </row>
    <row r="7" spans="1:29" x14ac:dyDescent="0.15">
      <c r="A7" s="1" t="s">
        <v>125</v>
      </c>
      <c r="B7" s="11">
        <v>52.9</v>
      </c>
      <c r="C7" s="1"/>
      <c r="D7" s="11">
        <v>12.6</v>
      </c>
      <c r="E7" s="1"/>
      <c r="F7" s="11">
        <v>8.9</v>
      </c>
      <c r="G7" s="1"/>
      <c r="H7" s="11">
        <v>20.5</v>
      </c>
      <c r="I7" s="1"/>
      <c r="J7" s="11">
        <v>10.8</v>
      </c>
      <c r="K7" s="1"/>
      <c r="L7" s="11">
        <v>26.2</v>
      </c>
      <c r="M7" s="1"/>
      <c r="N7" s="11">
        <v>15</v>
      </c>
      <c r="O7" s="1"/>
      <c r="P7" s="11">
        <v>-8</v>
      </c>
      <c r="Q7" s="1"/>
      <c r="R7" s="11">
        <v>16.399999999999999</v>
      </c>
      <c r="S7" s="1"/>
      <c r="T7" s="11">
        <v>2.8</v>
      </c>
      <c r="U7" s="1"/>
      <c r="V7" s="11">
        <v>65.5</v>
      </c>
      <c r="W7" s="1"/>
      <c r="X7" s="11">
        <v>62.8</v>
      </c>
      <c r="Y7" s="11"/>
      <c r="Z7" s="27">
        <v>5.3</v>
      </c>
      <c r="AA7" s="27"/>
      <c r="AB7" s="27"/>
      <c r="AC7" s="27"/>
    </row>
    <row r="8" spans="1:29" x14ac:dyDescent="0.15">
      <c r="A8" s="6" t="s">
        <v>64</v>
      </c>
      <c r="B8" s="46">
        <v>-0.1</v>
      </c>
      <c r="C8" s="6"/>
      <c r="D8" s="46">
        <v>0</v>
      </c>
      <c r="E8" s="6"/>
      <c r="F8" s="46">
        <v>0</v>
      </c>
      <c r="G8" s="6"/>
      <c r="H8" s="46">
        <v>0</v>
      </c>
      <c r="I8" s="6"/>
      <c r="J8" s="46">
        <v>0</v>
      </c>
      <c r="K8" s="6"/>
      <c r="L8" s="46">
        <v>-0.1</v>
      </c>
      <c r="M8" s="6"/>
      <c r="N8" s="46">
        <v>0</v>
      </c>
      <c r="O8" s="6"/>
      <c r="P8" s="46">
        <v>0</v>
      </c>
      <c r="Q8" s="6"/>
      <c r="R8" s="46">
        <v>0</v>
      </c>
      <c r="S8" s="6"/>
      <c r="T8" s="46">
        <v>0</v>
      </c>
      <c r="U8" s="6"/>
      <c r="V8" s="46">
        <v>-0.1</v>
      </c>
      <c r="W8" s="6"/>
      <c r="X8" s="46">
        <v>-0.2</v>
      </c>
      <c r="Y8" s="46"/>
      <c r="Z8" s="9">
        <v>-0.1</v>
      </c>
      <c r="AA8" s="27"/>
      <c r="AB8" s="27"/>
      <c r="AC8" s="27"/>
    </row>
    <row r="9" spans="1:29" x14ac:dyDescent="0.15">
      <c r="A9" s="6" t="s">
        <v>4</v>
      </c>
      <c r="B9" s="46">
        <v>123.3</v>
      </c>
      <c r="C9" s="6"/>
      <c r="D9" s="46">
        <v>32.4</v>
      </c>
      <c r="E9" s="6"/>
      <c r="F9" s="46">
        <v>29.9</v>
      </c>
      <c r="G9" s="6"/>
      <c r="H9" s="46">
        <v>30.2</v>
      </c>
      <c r="I9" s="6"/>
      <c r="J9" s="46">
        <v>30.8</v>
      </c>
      <c r="K9" s="6"/>
      <c r="L9" s="46">
        <v>125.6</v>
      </c>
      <c r="M9" s="6"/>
      <c r="N9" s="46">
        <v>31.7</v>
      </c>
      <c r="O9" s="6"/>
      <c r="P9" s="46">
        <v>32</v>
      </c>
      <c r="Q9" s="6"/>
      <c r="R9" s="46">
        <v>31.9</v>
      </c>
      <c r="S9" s="6"/>
      <c r="T9" s="46">
        <v>30</v>
      </c>
      <c r="U9" s="6"/>
      <c r="V9" s="46">
        <v>94.4</v>
      </c>
      <c r="W9" s="6"/>
      <c r="X9" s="46">
        <v>55.6</v>
      </c>
      <c r="Y9" s="46"/>
      <c r="Z9" s="9">
        <v>23.1</v>
      </c>
      <c r="AA9" s="26"/>
      <c r="AB9" s="27"/>
      <c r="AC9" s="27"/>
    </row>
    <row r="10" spans="1:29" x14ac:dyDescent="0.15">
      <c r="A10" s="6" t="s">
        <v>124</v>
      </c>
      <c r="B10" s="46">
        <v>23.6</v>
      </c>
      <c r="C10" s="6"/>
      <c r="D10" s="46">
        <v>3.1</v>
      </c>
      <c r="E10" s="6"/>
      <c r="F10" s="46">
        <v>4.5999999999999996</v>
      </c>
      <c r="G10" s="6"/>
      <c r="H10" s="46">
        <v>10.4</v>
      </c>
      <c r="I10" s="6"/>
      <c r="J10" s="46">
        <v>5.6</v>
      </c>
      <c r="K10" s="6"/>
      <c r="L10" s="46">
        <v>13.6</v>
      </c>
      <c r="M10" s="6"/>
      <c r="N10" s="46">
        <v>4.4000000000000004</v>
      </c>
      <c r="O10" s="6"/>
      <c r="P10" s="46">
        <v>-1.2</v>
      </c>
      <c r="Q10" s="6"/>
      <c r="R10" s="46">
        <v>6.6</v>
      </c>
      <c r="S10" s="6"/>
      <c r="T10" s="46">
        <v>3.7</v>
      </c>
      <c r="U10" s="6"/>
      <c r="V10" s="46">
        <v>18.899999999999999</v>
      </c>
      <c r="W10" s="6"/>
      <c r="X10" s="46">
        <v>31</v>
      </c>
      <c r="Y10" s="46"/>
      <c r="Z10" s="9">
        <v>21.5</v>
      </c>
      <c r="AA10" s="26"/>
      <c r="AB10" s="27"/>
      <c r="AC10" s="27"/>
    </row>
    <row r="11" spans="1:29" x14ac:dyDescent="0.15">
      <c r="A11" s="6" t="s">
        <v>7</v>
      </c>
      <c r="B11" s="46">
        <v>165.5</v>
      </c>
      <c r="C11" s="6"/>
      <c r="D11" s="46">
        <v>37.799999999999997</v>
      </c>
      <c r="E11" s="6"/>
      <c r="F11" s="46">
        <v>44.3</v>
      </c>
      <c r="G11" s="6"/>
      <c r="H11" s="46">
        <v>41.7</v>
      </c>
      <c r="I11" s="6"/>
      <c r="J11" s="46">
        <v>41.7</v>
      </c>
      <c r="K11" s="6"/>
      <c r="L11" s="46">
        <v>169.7</v>
      </c>
      <c r="M11" s="6"/>
      <c r="N11" s="46">
        <v>44.7</v>
      </c>
      <c r="O11" s="6"/>
      <c r="P11" s="46">
        <v>38.9</v>
      </c>
      <c r="Q11" s="6"/>
      <c r="R11" s="46">
        <v>42.6</v>
      </c>
      <c r="S11" s="6"/>
      <c r="T11" s="46">
        <v>43.5</v>
      </c>
      <c r="U11" s="6"/>
      <c r="V11" s="46">
        <v>172.6</v>
      </c>
      <c r="W11" s="6"/>
      <c r="X11" s="46">
        <v>148.80000000000001</v>
      </c>
      <c r="Y11" s="46"/>
      <c r="Z11" s="9">
        <v>110.8</v>
      </c>
      <c r="AA11" s="26"/>
      <c r="AB11" s="27"/>
      <c r="AC11" s="27"/>
    </row>
    <row r="12" spans="1:29" x14ac:dyDescent="0.15">
      <c r="A12" s="8" t="s">
        <v>8</v>
      </c>
      <c r="B12" s="29">
        <f>SUM(B7:B11)</f>
        <v>365.2</v>
      </c>
      <c r="C12" s="8"/>
      <c r="D12" s="29">
        <f>SUM(D7:D11)</f>
        <v>85.9</v>
      </c>
      <c r="E12" s="8"/>
      <c r="F12" s="29">
        <f>SUM(F7:F11)</f>
        <v>87.699999999999989</v>
      </c>
      <c r="G12" s="8"/>
      <c r="H12" s="29">
        <f>SUM(H7:H11)</f>
        <v>102.80000000000001</v>
      </c>
      <c r="I12" s="8"/>
      <c r="J12" s="29">
        <f>SUM(J7:J11)</f>
        <v>88.9</v>
      </c>
      <c r="K12" s="8"/>
      <c r="L12" s="29">
        <f>SUM(L7:L11)</f>
        <v>335</v>
      </c>
      <c r="M12" s="8"/>
      <c r="N12" s="29">
        <f>SUM(N7:N11)</f>
        <v>95.800000000000011</v>
      </c>
      <c r="O12" s="8"/>
      <c r="P12" s="29">
        <f>SUM(P7:P11)</f>
        <v>61.7</v>
      </c>
      <c r="Q12" s="8"/>
      <c r="R12" s="29">
        <f>SUM(R7:R11)</f>
        <v>97.5</v>
      </c>
      <c r="S12" s="8"/>
      <c r="T12" s="29">
        <f>SUM(T7:T11)</f>
        <v>80</v>
      </c>
      <c r="U12" s="8"/>
      <c r="V12" s="29">
        <f>SUM(V7:V11)</f>
        <v>351.3</v>
      </c>
      <c r="W12" s="8"/>
      <c r="X12" s="29">
        <f>SUM(X7:X11)</f>
        <v>298</v>
      </c>
      <c r="Y12" s="8"/>
      <c r="Z12" s="29">
        <f>SUM(Z7:Z11)</f>
        <v>160.6</v>
      </c>
      <c r="AA12" s="26"/>
      <c r="AB12" s="27"/>
      <c r="AC12" s="27"/>
    </row>
    <row r="13" spans="1:29" x14ac:dyDescent="0.15">
      <c r="A13" s="6" t="s">
        <v>3</v>
      </c>
      <c r="B13" s="46">
        <v>7.7</v>
      </c>
      <c r="C13" s="6"/>
      <c r="D13" s="46">
        <v>1</v>
      </c>
      <c r="E13" s="6"/>
      <c r="F13" s="46">
        <v>6.7</v>
      </c>
      <c r="G13" s="6"/>
      <c r="H13" s="46">
        <v>0</v>
      </c>
      <c r="I13" s="6"/>
      <c r="J13" s="46">
        <v>0</v>
      </c>
      <c r="K13" s="6"/>
      <c r="L13" s="46">
        <v>0</v>
      </c>
      <c r="M13" s="6"/>
      <c r="N13" s="46">
        <v>0</v>
      </c>
      <c r="O13" s="6"/>
      <c r="P13" s="46">
        <v>0</v>
      </c>
      <c r="Q13" s="6"/>
      <c r="R13" s="46">
        <v>0</v>
      </c>
      <c r="S13" s="6"/>
      <c r="T13" s="46">
        <v>0</v>
      </c>
      <c r="U13" s="6"/>
      <c r="V13" s="46">
        <v>0</v>
      </c>
      <c r="W13" s="6"/>
      <c r="X13" s="46">
        <v>0</v>
      </c>
      <c r="Y13" s="46"/>
      <c r="Z13" s="26">
        <v>101.7</v>
      </c>
      <c r="AA13" s="26"/>
      <c r="AB13" s="27"/>
      <c r="AC13" s="27"/>
    </row>
    <row r="14" spans="1:29" x14ac:dyDescent="0.15">
      <c r="A14" s="6" t="s">
        <v>51</v>
      </c>
      <c r="B14" s="46">
        <v>50.5</v>
      </c>
      <c r="C14" s="6"/>
      <c r="D14" s="46">
        <v>13.4</v>
      </c>
      <c r="E14" s="6"/>
      <c r="F14" s="46">
        <v>11.3</v>
      </c>
      <c r="G14" s="6"/>
      <c r="H14" s="46">
        <v>11</v>
      </c>
      <c r="I14" s="6"/>
      <c r="J14" s="46">
        <v>14.8</v>
      </c>
      <c r="K14" s="6"/>
      <c r="L14" s="46">
        <v>90.5</v>
      </c>
      <c r="M14" s="6"/>
      <c r="N14" s="46">
        <v>19.5</v>
      </c>
      <c r="O14" s="6"/>
      <c r="P14" s="46">
        <v>29.4</v>
      </c>
      <c r="Q14" s="6"/>
      <c r="R14" s="46">
        <v>27.5</v>
      </c>
      <c r="S14" s="6"/>
      <c r="T14" s="46">
        <v>14.1</v>
      </c>
      <c r="U14" s="6"/>
      <c r="V14" s="46">
        <v>63.1</v>
      </c>
      <c r="W14" s="6"/>
      <c r="X14" s="46">
        <v>59</v>
      </c>
      <c r="Y14" s="46"/>
      <c r="Z14" s="26">
        <v>80.7</v>
      </c>
      <c r="AA14" s="26"/>
      <c r="AB14" s="27"/>
      <c r="AC14" s="27"/>
    </row>
    <row r="15" spans="1:29" x14ac:dyDescent="0.15">
      <c r="A15" s="6" t="s">
        <v>54</v>
      </c>
      <c r="B15" s="46">
        <v>19.899999999999999</v>
      </c>
      <c r="C15" s="6"/>
      <c r="D15" s="46">
        <v>5</v>
      </c>
      <c r="E15" s="6"/>
      <c r="F15" s="46">
        <v>4.8</v>
      </c>
      <c r="G15" s="6"/>
      <c r="H15" s="46">
        <v>5</v>
      </c>
      <c r="I15" s="6"/>
      <c r="J15" s="46">
        <v>5.0999999999999996</v>
      </c>
      <c r="K15" s="6"/>
      <c r="L15" s="46">
        <v>20.5</v>
      </c>
      <c r="M15" s="6"/>
      <c r="N15" s="46">
        <v>4.5999999999999996</v>
      </c>
      <c r="O15" s="6"/>
      <c r="P15" s="46">
        <v>4.5</v>
      </c>
      <c r="Q15" s="6"/>
      <c r="R15" s="46">
        <v>5.5</v>
      </c>
      <c r="S15" s="6"/>
      <c r="T15" s="46">
        <v>5.9</v>
      </c>
      <c r="U15" s="6"/>
      <c r="V15" s="46">
        <v>23.6</v>
      </c>
      <c r="W15" s="6"/>
      <c r="X15" s="46">
        <v>29.5</v>
      </c>
      <c r="Y15" s="46"/>
      <c r="Z15" s="26">
        <v>21.8</v>
      </c>
      <c r="AA15" s="26"/>
      <c r="AB15" s="27"/>
      <c r="AC15" s="27"/>
    </row>
    <row r="16" spans="1:29" x14ac:dyDescent="0.15">
      <c r="A16" s="6" t="s">
        <v>52</v>
      </c>
      <c r="B16" s="46">
        <v>0</v>
      </c>
      <c r="C16" s="6"/>
      <c r="D16" s="46">
        <v>0</v>
      </c>
      <c r="E16" s="6"/>
      <c r="F16" s="46">
        <v>0</v>
      </c>
      <c r="G16" s="6"/>
      <c r="H16" s="46">
        <v>0</v>
      </c>
      <c r="I16" s="6"/>
      <c r="J16" s="46">
        <v>0</v>
      </c>
      <c r="K16" s="6"/>
      <c r="L16" s="46">
        <v>0</v>
      </c>
      <c r="M16" s="6"/>
      <c r="N16" s="46">
        <v>0</v>
      </c>
      <c r="O16" s="6"/>
      <c r="P16" s="46">
        <v>0</v>
      </c>
      <c r="Q16" s="6"/>
      <c r="R16" s="46">
        <v>0</v>
      </c>
      <c r="S16" s="6"/>
      <c r="T16" s="46">
        <v>0</v>
      </c>
      <c r="U16" s="6"/>
      <c r="V16" s="46">
        <v>0.1</v>
      </c>
      <c r="W16" s="6"/>
      <c r="X16" s="46">
        <v>18.899999999999999</v>
      </c>
      <c r="Y16" s="46"/>
      <c r="Z16" s="30">
        <v>0</v>
      </c>
      <c r="AA16" s="26"/>
      <c r="AB16" s="27"/>
      <c r="AC16" s="27"/>
    </row>
    <row r="17" spans="1:29" x14ac:dyDescent="0.15">
      <c r="A17" s="6" t="s">
        <v>119</v>
      </c>
      <c r="B17" s="46">
        <v>0</v>
      </c>
      <c r="C17" s="6"/>
      <c r="D17" s="46">
        <v>0</v>
      </c>
      <c r="E17" s="6"/>
      <c r="F17" s="46">
        <v>-0.4</v>
      </c>
      <c r="G17" s="6"/>
      <c r="H17" s="46">
        <v>0</v>
      </c>
      <c r="I17" s="6"/>
      <c r="J17" s="46">
        <v>0.3</v>
      </c>
      <c r="K17" s="6"/>
      <c r="L17" s="46">
        <v>2.2000000000000002</v>
      </c>
      <c r="M17" s="6"/>
      <c r="N17" s="46">
        <v>0</v>
      </c>
      <c r="O17" s="6"/>
      <c r="P17" s="46">
        <v>2</v>
      </c>
      <c r="Q17" s="6"/>
      <c r="R17" s="46">
        <v>-0.2</v>
      </c>
      <c r="S17" s="6"/>
      <c r="T17" s="46">
        <v>0.4</v>
      </c>
      <c r="U17" s="6"/>
      <c r="V17" s="46">
        <v>-0.7</v>
      </c>
      <c r="W17" s="6"/>
      <c r="X17" s="46">
        <v>2.4</v>
      </c>
      <c r="Y17" s="46"/>
      <c r="Z17" s="26">
        <v>-2.1</v>
      </c>
      <c r="AA17" s="26"/>
      <c r="AB17" s="27"/>
      <c r="AC17" s="27"/>
    </row>
    <row r="18" spans="1:29" x14ac:dyDescent="0.15">
      <c r="A18" s="6" t="s">
        <v>85</v>
      </c>
      <c r="B18" s="30">
        <v>-31.2</v>
      </c>
      <c r="C18" s="6"/>
      <c r="D18" s="30">
        <v>-2</v>
      </c>
      <c r="E18" s="6"/>
      <c r="F18" s="30">
        <v>-5.2</v>
      </c>
      <c r="G18" s="6"/>
      <c r="H18" s="30">
        <v>-15.4</v>
      </c>
      <c r="I18" s="6"/>
      <c r="J18" s="30">
        <v>-8.6</v>
      </c>
      <c r="K18" s="6"/>
      <c r="L18" s="30">
        <v>-32.4</v>
      </c>
      <c r="M18" s="6"/>
      <c r="N18" s="30">
        <v>-14.8</v>
      </c>
      <c r="O18" s="6"/>
      <c r="P18" s="30">
        <v>4.3</v>
      </c>
      <c r="Q18" s="6"/>
      <c r="R18" s="30">
        <v>-21.9</v>
      </c>
      <c r="S18" s="6"/>
      <c r="T18" s="30">
        <v>0</v>
      </c>
      <c r="U18" s="6"/>
      <c r="V18" s="30">
        <v>-19.3</v>
      </c>
      <c r="W18" s="6"/>
      <c r="X18" s="30">
        <v>0</v>
      </c>
      <c r="Y18" s="46"/>
      <c r="Z18" s="26">
        <v>1.8</v>
      </c>
      <c r="AA18" s="26"/>
      <c r="AB18" s="27"/>
      <c r="AC18" s="27"/>
    </row>
    <row r="19" spans="1:29" x14ac:dyDescent="0.15">
      <c r="A19" s="6" t="s">
        <v>114</v>
      </c>
      <c r="B19" s="30">
        <v>0</v>
      </c>
      <c r="C19" s="6"/>
      <c r="D19" s="30">
        <v>0</v>
      </c>
      <c r="E19" s="6"/>
      <c r="F19" s="30">
        <v>0</v>
      </c>
      <c r="G19" s="6"/>
      <c r="H19" s="30">
        <v>0</v>
      </c>
      <c r="I19" s="6"/>
      <c r="J19" s="30">
        <v>0</v>
      </c>
      <c r="K19" s="6"/>
      <c r="L19" s="30">
        <v>1.3</v>
      </c>
      <c r="M19" s="6"/>
      <c r="N19" s="30">
        <v>1.3</v>
      </c>
      <c r="O19" s="6"/>
      <c r="P19" s="30">
        <v>0</v>
      </c>
      <c r="Q19" s="6"/>
      <c r="R19" s="30">
        <v>0</v>
      </c>
      <c r="S19" s="6"/>
      <c r="T19" s="30">
        <v>0</v>
      </c>
      <c r="U19" s="6"/>
      <c r="V19" s="30">
        <v>0</v>
      </c>
      <c r="W19" s="6"/>
      <c r="X19" s="30">
        <v>0</v>
      </c>
      <c r="Y19" s="46"/>
      <c r="Z19" s="30">
        <v>0</v>
      </c>
      <c r="AA19" s="26"/>
      <c r="AB19" s="27"/>
      <c r="AC19" s="27"/>
    </row>
    <row r="20" spans="1:29" ht="14" thickBot="1" x14ac:dyDescent="0.2">
      <c r="A20" s="1" t="s">
        <v>9</v>
      </c>
      <c r="B20" s="24">
        <f>SUM(B12:B19)</f>
        <v>412.09999999999997</v>
      </c>
      <c r="C20" s="1"/>
      <c r="D20" s="24">
        <f>SUM(D12:D19)</f>
        <v>103.30000000000001</v>
      </c>
      <c r="E20" s="1"/>
      <c r="F20" s="24">
        <f>SUM(F12:F19)</f>
        <v>104.89999999999998</v>
      </c>
      <c r="G20" s="1"/>
      <c r="H20" s="24">
        <f>SUM(H12:H19)</f>
        <v>103.4</v>
      </c>
      <c r="I20" s="1"/>
      <c r="J20" s="24">
        <f>SUM(J12:J19)</f>
        <v>100.5</v>
      </c>
      <c r="K20" s="1"/>
      <c r="L20" s="24">
        <f>SUM(L12:L19)</f>
        <v>417.1</v>
      </c>
      <c r="M20" s="1"/>
      <c r="N20" s="24">
        <f>SUM(N12:N19)</f>
        <v>106.4</v>
      </c>
      <c r="O20" s="1"/>
      <c r="P20" s="24">
        <f>SUM(P12:P19)</f>
        <v>101.89999999999999</v>
      </c>
      <c r="Q20" s="1"/>
      <c r="R20" s="24">
        <f>SUM(R12:R19)</f>
        <v>108.4</v>
      </c>
      <c r="S20" s="1"/>
      <c r="T20" s="24">
        <f>SUM(T12:T19)</f>
        <v>100.4</v>
      </c>
      <c r="U20" s="1"/>
      <c r="V20" s="24">
        <f>SUM(V12:V19)</f>
        <v>418.10000000000008</v>
      </c>
      <c r="W20" s="1"/>
      <c r="X20" s="24">
        <f>SUM(X12:X19)</f>
        <v>407.79999999999995</v>
      </c>
      <c r="Y20" s="1"/>
      <c r="Z20" s="24">
        <f>SUM(Z12:Z19)</f>
        <v>364.5</v>
      </c>
      <c r="AA20" s="26"/>
      <c r="AB20" s="27"/>
      <c r="AC20" s="27"/>
    </row>
    <row r="21" spans="1:29" ht="14" thickTop="1" x14ac:dyDescent="0.15">
      <c r="A21" s="8" t="s">
        <v>139</v>
      </c>
      <c r="C21" s="8"/>
      <c r="E21" s="8"/>
      <c r="G21" s="8"/>
      <c r="I21" s="8"/>
      <c r="K21" s="8"/>
      <c r="M21" s="8"/>
      <c r="O21" s="8"/>
      <c r="Q21" s="8"/>
      <c r="S21" s="8"/>
      <c r="U21" s="8"/>
      <c r="W21" s="8"/>
      <c r="Z21" s="26"/>
      <c r="AA21" s="26"/>
      <c r="AB21" s="27"/>
      <c r="AC21" s="27"/>
    </row>
    <row r="22" spans="1:29" s="28" customFormat="1" x14ac:dyDescent="0.15">
      <c r="A22" s="60" t="s">
        <v>79</v>
      </c>
      <c r="B22" s="28">
        <v>0.19400000000000001</v>
      </c>
      <c r="C22" s="60"/>
      <c r="D22" s="28">
        <v>0.19800000000000001</v>
      </c>
      <c r="E22" s="60"/>
      <c r="F22" s="28">
        <v>0.19900000000000001</v>
      </c>
      <c r="G22" s="60"/>
      <c r="H22" s="28">
        <v>0.192</v>
      </c>
      <c r="I22" s="60"/>
      <c r="J22" s="28">
        <v>0.188</v>
      </c>
      <c r="K22" s="60"/>
      <c r="L22" s="28">
        <v>0.19</v>
      </c>
      <c r="M22" s="60"/>
      <c r="N22" s="28">
        <v>0.19800000000000001</v>
      </c>
      <c r="O22" s="60"/>
      <c r="P22" s="28">
        <v>0.189</v>
      </c>
      <c r="Q22" s="60"/>
      <c r="R22" s="28">
        <v>0.19</v>
      </c>
      <c r="S22" s="60"/>
      <c r="T22" s="28">
        <v>0.184</v>
      </c>
      <c r="U22" s="60"/>
      <c r="V22" s="28">
        <v>0.187</v>
      </c>
      <c r="W22" s="60"/>
      <c r="X22" s="28">
        <v>0.20200000000000001</v>
      </c>
      <c r="Z22" s="28">
        <v>0.20399999999999999</v>
      </c>
    </row>
    <row r="24" spans="1:29" x14ac:dyDescent="0.15">
      <c r="A24" s="57" t="s">
        <v>84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</row>
  </sheetData>
  <pageMargins left="0.7" right="0.7" top="0.75" bottom="0.75" header="0.3" footer="0.3"/>
  <pageSetup scale="49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B38"/>
  <sheetViews>
    <sheetView showGridLines="0" workbookViewId="0"/>
  </sheetViews>
  <sheetFormatPr baseColWidth="10" defaultColWidth="8.83203125" defaultRowHeight="13" x14ac:dyDescent="0.15"/>
  <cols>
    <col min="1" max="1" width="66.5" customWidth="1"/>
    <col min="2" max="2" width="13.5" customWidth="1"/>
    <col min="3" max="3" width="2.6640625" customWidth="1"/>
    <col min="4" max="4" width="13.5" customWidth="1"/>
    <col min="5" max="5" width="2.6640625" customWidth="1"/>
    <col min="6" max="6" width="13.5" customWidth="1"/>
    <col min="7" max="7" width="2.6640625" customWidth="1"/>
    <col min="8" max="8" width="13.5" customWidth="1"/>
    <col min="9" max="9" width="2.6640625" customWidth="1"/>
    <col min="10" max="10" width="13.5" customWidth="1"/>
    <col min="11" max="11" width="2.6640625" customWidth="1"/>
    <col min="12" max="12" width="13.5" customWidth="1"/>
    <col min="13" max="13" width="2.6640625" customWidth="1"/>
    <col min="14" max="14" width="13.5" customWidth="1"/>
    <col min="15" max="15" width="2.6640625" customWidth="1"/>
    <col min="16" max="16" width="13.5" customWidth="1"/>
    <col min="17" max="17" width="2.6640625" customWidth="1"/>
    <col min="18" max="18" width="13.5" customWidth="1"/>
    <col min="19" max="19" width="2.6640625" customWidth="1"/>
    <col min="20" max="20" width="13.5" customWidth="1"/>
    <col min="21" max="21" width="2.6640625" customWidth="1"/>
    <col min="22" max="22" width="13.5" customWidth="1"/>
    <col min="23" max="23" width="2.6640625" customWidth="1"/>
    <col min="24" max="24" width="13.5" customWidth="1"/>
    <col min="25" max="25" width="2.6640625" customWidth="1"/>
    <col min="26" max="26" width="13.5" customWidth="1"/>
    <col min="27" max="27" width="2.6640625" customWidth="1"/>
  </cols>
  <sheetData>
    <row r="1" spans="1:28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8" ht="16" x14ac:dyDescent="0.2">
      <c r="A3" s="4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8" x14ac:dyDescent="0.15">
      <c r="A4" s="3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8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x14ac:dyDescent="0.15">
      <c r="B6" s="21" t="s">
        <v>121</v>
      </c>
      <c r="D6" s="21" t="s">
        <v>120</v>
      </c>
      <c r="F6" s="21" t="s">
        <v>117</v>
      </c>
      <c r="H6" s="21" t="s">
        <v>115</v>
      </c>
      <c r="J6" s="21" t="s">
        <v>104</v>
      </c>
      <c r="L6" s="21" t="s">
        <v>99</v>
      </c>
      <c r="N6" s="21" t="s">
        <v>98</v>
      </c>
      <c r="P6" s="21" t="s">
        <v>95</v>
      </c>
      <c r="R6" s="21" t="s">
        <v>92</v>
      </c>
      <c r="T6" s="21" t="s">
        <v>90</v>
      </c>
      <c r="V6" s="21" t="s">
        <v>87</v>
      </c>
      <c r="X6" s="21" t="s">
        <v>72</v>
      </c>
      <c r="Z6" s="21" t="s">
        <v>47</v>
      </c>
    </row>
    <row r="7" spans="1:28" x14ac:dyDescent="0.15">
      <c r="A7" s="1" t="s">
        <v>125</v>
      </c>
      <c r="B7" s="11">
        <v>52.9</v>
      </c>
      <c r="C7" s="1"/>
      <c r="D7" s="11">
        <v>12.6</v>
      </c>
      <c r="E7" s="1"/>
      <c r="F7" s="11">
        <v>8.9</v>
      </c>
      <c r="G7" s="1"/>
      <c r="H7" s="11">
        <v>20.5</v>
      </c>
      <c r="I7" s="1"/>
      <c r="J7" s="11">
        <v>10.8</v>
      </c>
      <c r="K7" s="1"/>
      <c r="L7" s="11">
        <v>26.2</v>
      </c>
      <c r="M7" s="1"/>
      <c r="N7" s="11">
        <v>15</v>
      </c>
      <c r="O7" s="1"/>
      <c r="P7" s="11">
        <v>-8</v>
      </c>
      <c r="Q7" s="1"/>
      <c r="R7" s="11">
        <v>16.399999999999999</v>
      </c>
      <c r="S7" s="1"/>
      <c r="T7" s="11">
        <v>2.8</v>
      </c>
      <c r="U7" s="1"/>
      <c r="V7" s="11">
        <v>65.5</v>
      </c>
      <c r="W7" s="1"/>
      <c r="X7" s="11">
        <v>62.8</v>
      </c>
      <c r="Y7" s="9"/>
      <c r="Z7" s="27">
        <v>5.3</v>
      </c>
      <c r="AA7" s="26"/>
      <c r="AB7" s="26"/>
    </row>
    <row r="8" spans="1:28" x14ac:dyDescent="0.15">
      <c r="A8" s="1" t="s">
        <v>64</v>
      </c>
      <c r="B8" s="9">
        <v>-0.1</v>
      </c>
      <c r="C8" s="1"/>
      <c r="D8" s="9">
        <v>0</v>
      </c>
      <c r="E8" s="1"/>
      <c r="F8" s="9">
        <v>0</v>
      </c>
      <c r="G8" s="1"/>
      <c r="H8" s="9">
        <v>0</v>
      </c>
      <c r="I8" s="1"/>
      <c r="J8" s="9">
        <v>0</v>
      </c>
      <c r="K8" s="1"/>
      <c r="L8" s="9">
        <v>-0.1</v>
      </c>
      <c r="M8" s="1"/>
      <c r="N8" s="9">
        <v>0</v>
      </c>
      <c r="O8" s="1"/>
      <c r="P8" s="9">
        <v>0</v>
      </c>
      <c r="Q8" s="1"/>
      <c r="R8" s="9">
        <v>0</v>
      </c>
      <c r="S8" s="1"/>
      <c r="T8" s="9">
        <v>0</v>
      </c>
      <c r="U8" s="1"/>
      <c r="V8" s="9">
        <v>-0.1</v>
      </c>
      <c r="W8" s="1"/>
      <c r="X8" s="9">
        <v>-0.2</v>
      </c>
      <c r="Y8" s="9"/>
      <c r="Z8" s="30">
        <v>-0.1</v>
      </c>
      <c r="AA8" s="26"/>
      <c r="AB8" s="26"/>
    </row>
    <row r="9" spans="1:28" x14ac:dyDescent="0.15">
      <c r="A9" s="6" t="s">
        <v>126</v>
      </c>
      <c r="B9" s="10">
        <f>SUM(B7:B8)</f>
        <v>52.8</v>
      </c>
      <c r="C9" s="6"/>
      <c r="D9" s="10">
        <f>SUM(D7:D8)</f>
        <v>12.6</v>
      </c>
      <c r="E9" s="6"/>
      <c r="F9" s="10">
        <f>SUM(F7:F8)</f>
        <v>8.9</v>
      </c>
      <c r="G9" s="6"/>
      <c r="H9" s="10">
        <f>SUM(H7:H8)</f>
        <v>20.5</v>
      </c>
      <c r="I9" s="6"/>
      <c r="J9" s="10">
        <f>SUM(J7:J8)</f>
        <v>10.8</v>
      </c>
      <c r="K9" s="6"/>
      <c r="L9" s="10">
        <f>SUM(L7:L8)</f>
        <v>26.099999999999998</v>
      </c>
      <c r="M9" s="6"/>
      <c r="N9" s="10">
        <f>SUM(N7:N8)</f>
        <v>15</v>
      </c>
      <c r="O9" s="6"/>
      <c r="P9" s="10">
        <f>SUM(P7:P8)</f>
        <v>-8</v>
      </c>
      <c r="Q9" s="6"/>
      <c r="R9" s="10">
        <f>SUM(R7:R8)</f>
        <v>16.399999999999999</v>
      </c>
      <c r="S9" s="6"/>
      <c r="T9" s="10">
        <f>SUM(T7:T8)</f>
        <v>2.8</v>
      </c>
      <c r="U9" s="6"/>
      <c r="V9" s="10">
        <f>SUM(V7:V8)</f>
        <v>65.400000000000006</v>
      </c>
      <c r="W9" s="6"/>
      <c r="X9" s="10">
        <f>SUM(X7:X8)</f>
        <v>62.599999999999994</v>
      </c>
      <c r="Y9" s="46"/>
      <c r="Z9" s="10">
        <f>SUM(Z7:Z8)</f>
        <v>5.2</v>
      </c>
      <c r="AA9" s="26"/>
      <c r="AB9" s="26"/>
    </row>
    <row r="10" spans="1:28" x14ac:dyDescent="0.15">
      <c r="A10" s="7" t="s">
        <v>3</v>
      </c>
      <c r="B10" s="47">
        <v>7.7</v>
      </c>
      <c r="C10" s="7"/>
      <c r="D10" s="47">
        <v>1</v>
      </c>
      <c r="E10" s="7"/>
      <c r="F10" s="47">
        <v>6.7</v>
      </c>
      <c r="G10" s="7"/>
      <c r="H10" s="47">
        <v>0</v>
      </c>
      <c r="I10" s="7"/>
      <c r="J10" s="47">
        <v>0</v>
      </c>
      <c r="K10" s="7"/>
      <c r="L10" s="47">
        <v>0</v>
      </c>
      <c r="M10" s="7"/>
      <c r="N10" s="47">
        <v>0</v>
      </c>
      <c r="O10" s="7"/>
      <c r="P10" s="47">
        <v>0</v>
      </c>
      <c r="Q10" s="7"/>
      <c r="R10" s="47">
        <v>0</v>
      </c>
      <c r="S10" s="7"/>
      <c r="T10" s="47">
        <v>0</v>
      </c>
      <c r="U10" s="7"/>
      <c r="V10" s="47">
        <v>0</v>
      </c>
      <c r="W10" s="7"/>
      <c r="X10" s="47">
        <v>0</v>
      </c>
      <c r="Y10" s="47"/>
      <c r="Z10" s="26">
        <v>101.7</v>
      </c>
      <c r="AA10" s="26"/>
      <c r="AB10" s="26"/>
    </row>
    <row r="11" spans="1:28" x14ac:dyDescent="0.15">
      <c r="A11" s="7" t="s">
        <v>53</v>
      </c>
      <c r="B11" s="47">
        <v>55.5</v>
      </c>
      <c r="C11" s="7"/>
      <c r="D11" s="47">
        <v>13.3</v>
      </c>
      <c r="E11" s="7"/>
      <c r="F11" s="47">
        <v>13.5</v>
      </c>
      <c r="G11" s="7"/>
      <c r="H11" s="47">
        <v>14</v>
      </c>
      <c r="I11" s="7"/>
      <c r="J11" s="47">
        <v>14.8</v>
      </c>
      <c r="K11" s="7"/>
      <c r="L11" s="47">
        <v>74.8</v>
      </c>
      <c r="M11" s="7"/>
      <c r="N11" s="47">
        <v>16</v>
      </c>
      <c r="O11" s="7"/>
      <c r="P11" s="47">
        <v>16.5</v>
      </c>
      <c r="Q11" s="7"/>
      <c r="R11" s="47">
        <v>21</v>
      </c>
      <c r="S11" s="7"/>
      <c r="T11" s="47">
        <v>21.3</v>
      </c>
      <c r="U11" s="7"/>
      <c r="V11" s="47">
        <v>90.6</v>
      </c>
      <c r="W11" s="7"/>
      <c r="X11" s="47">
        <v>82.9</v>
      </c>
      <c r="Y11" s="47"/>
      <c r="Z11" s="26">
        <v>55.9</v>
      </c>
      <c r="AA11" s="26"/>
      <c r="AB11" s="26"/>
    </row>
    <row r="12" spans="1:28" x14ac:dyDescent="0.15">
      <c r="A12" s="7" t="s">
        <v>101</v>
      </c>
      <c r="B12" s="47">
        <v>16.899999999999999</v>
      </c>
      <c r="C12" s="7"/>
      <c r="D12" s="47">
        <v>0.1</v>
      </c>
      <c r="E12" s="7"/>
      <c r="F12" s="47">
        <v>6.9</v>
      </c>
      <c r="G12" s="7"/>
      <c r="H12" s="47">
        <v>6.8</v>
      </c>
      <c r="I12" s="7"/>
      <c r="J12" s="47">
        <v>3.1</v>
      </c>
      <c r="K12" s="7"/>
      <c r="L12" s="47">
        <v>2.5</v>
      </c>
      <c r="M12" s="7"/>
      <c r="N12" s="47">
        <v>2.5</v>
      </c>
      <c r="O12" s="7"/>
      <c r="P12" s="47">
        <v>0</v>
      </c>
      <c r="Q12" s="7"/>
      <c r="R12" s="47">
        <v>0</v>
      </c>
      <c r="S12" s="7"/>
      <c r="T12" s="47">
        <v>0</v>
      </c>
      <c r="U12" s="7"/>
      <c r="V12" s="47">
        <v>0</v>
      </c>
      <c r="W12" s="7"/>
      <c r="X12" s="47">
        <v>0</v>
      </c>
      <c r="Y12" s="47"/>
      <c r="Z12" s="47">
        <v>0</v>
      </c>
      <c r="AA12" s="26"/>
      <c r="AB12" s="26"/>
    </row>
    <row r="13" spans="1:28" x14ac:dyDescent="0.15">
      <c r="A13" s="7" t="s">
        <v>51</v>
      </c>
      <c r="B13" s="47">
        <v>50.5</v>
      </c>
      <c r="C13" s="7"/>
      <c r="D13" s="47">
        <v>13.4</v>
      </c>
      <c r="E13" s="7"/>
      <c r="F13" s="47">
        <v>11.3</v>
      </c>
      <c r="G13" s="7"/>
      <c r="H13" s="47">
        <v>11</v>
      </c>
      <c r="I13" s="7"/>
      <c r="J13" s="47">
        <v>14.8</v>
      </c>
      <c r="K13" s="7"/>
      <c r="L13" s="47">
        <v>90.5</v>
      </c>
      <c r="M13" s="7"/>
      <c r="N13" s="47">
        <v>19.5</v>
      </c>
      <c r="O13" s="7"/>
      <c r="P13" s="47">
        <v>29.4</v>
      </c>
      <c r="Q13" s="7"/>
      <c r="R13" s="47">
        <v>27.5</v>
      </c>
      <c r="S13" s="7"/>
      <c r="T13" s="47">
        <v>14.1</v>
      </c>
      <c r="U13" s="7"/>
      <c r="V13" s="47">
        <v>63.1</v>
      </c>
      <c r="W13" s="7"/>
      <c r="X13" s="47">
        <v>59</v>
      </c>
      <c r="Y13" s="47"/>
      <c r="Z13" s="26">
        <v>80.7</v>
      </c>
      <c r="AA13" s="26"/>
      <c r="AB13" s="26"/>
    </row>
    <row r="14" spans="1:28" x14ac:dyDescent="0.15">
      <c r="A14" s="7" t="s">
        <v>54</v>
      </c>
      <c r="B14" s="47">
        <v>19.899999999999999</v>
      </c>
      <c r="C14" s="7"/>
      <c r="D14" s="47">
        <v>5</v>
      </c>
      <c r="E14" s="7"/>
      <c r="F14" s="47">
        <v>4.8</v>
      </c>
      <c r="G14" s="7"/>
      <c r="H14" s="47">
        <v>5</v>
      </c>
      <c r="I14" s="7"/>
      <c r="J14" s="47">
        <v>5.0999999999999996</v>
      </c>
      <c r="K14" s="7"/>
      <c r="L14" s="47">
        <v>20.5</v>
      </c>
      <c r="M14" s="7"/>
      <c r="N14" s="47">
        <v>4.5999999999999996</v>
      </c>
      <c r="O14" s="7"/>
      <c r="P14" s="47">
        <v>4.5</v>
      </c>
      <c r="Q14" s="7"/>
      <c r="R14" s="47">
        <v>5.5</v>
      </c>
      <c r="S14" s="7"/>
      <c r="T14" s="47">
        <v>5.9</v>
      </c>
      <c r="U14" s="7"/>
      <c r="V14" s="47">
        <v>23.6</v>
      </c>
      <c r="W14" s="7"/>
      <c r="X14" s="47">
        <v>29.5</v>
      </c>
      <c r="Y14" s="47"/>
      <c r="Z14" s="26">
        <v>21.8</v>
      </c>
      <c r="AA14" s="26"/>
      <c r="AB14" s="26"/>
    </row>
    <row r="15" spans="1:28" x14ac:dyDescent="0.15">
      <c r="A15" s="7" t="s">
        <v>52</v>
      </c>
      <c r="B15" s="47">
        <v>0</v>
      </c>
      <c r="C15" s="7"/>
      <c r="D15" s="47">
        <v>0</v>
      </c>
      <c r="E15" s="7"/>
      <c r="F15" s="47">
        <v>0</v>
      </c>
      <c r="G15" s="7"/>
      <c r="H15" s="47">
        <v>0</v>
      </c>
      <c r="I15" s="7"/>
      <c r="J15" s="47">
        <v>0</v>
      </c>
      <c r="K15" s="7"/>
      <c r="L15" s="47">
        <v>0</v>
      </c>
      <c r="M15" s="7"/>
      <c r="N15" s="47">
        <v>0</v>
      </c>
      <c r="O15" s="7"/>
      <c r="P15" s="47">
        <v>0</v>
      </c>
      <c r="Q15" s="7"/>
      <c r="R15" s="47">
        <v>0</v>
      </c>
      <c r="S15" s="7"/>
      <c r="T15" s="47">
        <v>0</v>
      </c>
      <c r="U15" s="7"/>
      <c r="V15" s="47">
        <v>0.1</v>
      </c>
      <c r="W15" s="7"/>
      <c r="X15" s="47">
        <v>18.899999999999999</v>
      </c>
      <c r="Y15" s="47"/>
      <c r="Z15" s="30">
        <v>0</v>
      </c>
      <c r="AA15" s="26"/>
      <c r="AB15" s="26"/>
    </row>
    <row r="16" spans="1:28" x14ac:dyDescent="0.15">
      <c r="A16" s="7" t="s">
        <v>119</v>
      </c>
      <c r="B16" s="47">
        <v>0</v>
      </c>
      <c r="C16" s="7"/>
      <c r="D16" s="47">
        <v>0</v>
      </c>
      <c r="E16" s="7"/>
      <c r="F16" s="47">
        <v>-0.4</v>
      </c>
      <c r="G16" s="7"/>
      <c r="H16" s="47">
        <v>0</v>
      </c>
      <c r="I16" s="7"/>
      <c r="J16" s="47">
        <v>0.3</v>
      </c>
      <c r="K16" s="7"/>
      <c r="L16" s="47">
        <v>2.2000000000000002</v>
      </c>
      <c r="M16" s="7"/>
      <c r="N16" s="47">
        <v>0</v>
      </c>
      <c r="O16" s="7"/>
      <c r="P16" s="47">
        <v>2</v>
      </c>
      <c r="Q16" s="7"/>
      <c r="R16" s="47">
        <v>-0.2</v>
      </c>
      <c r="S16" s="7"/>
      <c r="T16" s="47">
        <v>0.4</v>
      </c>
      <c r="U16" s="7"/>
      <c r="V16" s="47">
        <v>-0.7</v>
      </c>
      <c r="W16" s="7"/>
      <c r="X16" s="47">
        <v>2.4</v>
      </c>
      <c r="Y16" s="47"/>
      <c r="Z16" s="26">
        <v>-2.1</v>
      </c>
      <c r="AA16" s="26"/>
      <c r="AB16" s="26"/>
    </row>
    <row r="17" spans="1:28" x14ac:dyDescent="0.15">
      <c r="A17" s="7" t="s">
        <v>85</v>
      </c>
      <c r="B17" s="30">
        <v>-31.2</v>
      </c>
      <c r="C17" s="7"/>
      <c r="D17" s="30">
        <v>-2</v>
      </c>
      <c r="E17" s="7"/>
      <c r="F17" s="30">
        <v>-5.2</v>
      </c>
      <c r="G17" s="7"/>
      <c r="H17" s="30">
        <v>-15.4</v>
      </c>
      <c r="I17" s="7"/>
      <c r="J17" s="30">
        <v>-8.6</v>
      </c>
      <c r="K17" s="7"/>
      <c r="L17" s="30">
        <v>-32.4</v>
      </c>
      <c r="M17" s="7"/>
      <c r="N17" s="30">
        <v>-14.8</v>
      </c>
      <c r="O17" s="7"/>
      <c r="P17" s="30">
        <v>4.3</v>
      </c>
      <c r="Q17" s="7"/>
      <c r="R17" s="30">
        <v>-21.9</v>
      </c>
      <c r="S17" s="7"/>
      <c r="T17" s="30">
        <v>0</v>
      </c>
      <c r="U17" s="7"/>
      <c r="V17" s="30">
        <v>-19.3</v>
      </c>
      <c r="W17" s="7"/>
      <c r="X17" s="30">
        <v>0</v>
      </c>
      <c r="Y17" s="47"/>
      <c r="Z17" s="26">
        <v>1.8</v>
      </c>
      <c r="AA17" s="26"/>
      <c r="AB17" s="26"/>
    </row>
    <row r="18" spans="1:28" x14ac:dyDescent="0.15">
      <c r="A18" s="7" t="s">
        <v>114</v>
      </c>
      <c r="B18" s="47">
        <v>0</v>
      </c>
      <c r="C18" s="7"/>
      <c r="D18" s="47">
        <v>0</v>
      </c>
      <c r="E18" s="7"/>
      <c r="F18" s="47">
        <v>0</v>
      </c>
      <c r="G18" s="7"/>
      <c r="H18" s="47">
        <v>0</v>
      </c>
      <c r="I18" s="7"/>
      <c r="J18" s="30">
        <v>0</v>
      </c>
      <c r="K18" s="7"/>
      <c r="L18" s="30">
        <v>1.3</v>
      </c>
      <c r="M18" s="7"/>
      <c r="N18" s="30">
        <v>1.3</v>
      </c>
      <c r="O18" s="7"/>
      <c r="P18" s="30">
        <v>0</v>
      </c>
      <c r="Q18" s="7"/>
      <c r="R18" s="30">
        <v>0</v>
      </c>
      <c r="S18" s="7"/>
      <c r="T18" s="30">
        <v>0</v>
      </c>
      <c r="U18" s="7"/>
      <c r="V18" s="30">
        <v>0</v>
      </c>
      <c r="W18" s="7"/>
      <c r="X18" s="30">
        <v>0</v>
      </c>
      <c r="Y18" s="47"/>
      <c r="Z18" s="30">
        <v>0</v>
      </c>
      <c r="AA18" s="26"/>
      <c r="AB18" s="26"/>
    </row>
    <row r="19" spans="1:28" x14ac:dyDescent="0.15">
      <c r="A19" s="7" t="s">
        <v>137</v>
      </c>
      <c r="B19" s="47">
        <v>1.9</v>
      </c>
      <c r="C19" s="7"/>
      <c r="D19" s="47">
        <v>1.9</v>
      </c>
      <c r="E19" s="7"/>
      <c r="F19" s="47">
        <v>0</v>
      </c>
      <c r="G19" s="7"/>
      <c r="H19" s="47">
        <v>0</v>
      </c>
      <c r="I19" s="7"/>
      <c r="J19" s="30">
        <v>0</v>
      </c>
      <c r="K19" s="7"/>
      <c r="L19" s="30">
        <v>0</v>
      </c>
      <c r="M19" s="7"/>
      <c r="N19" s="30">
        <v>0</v>
      </c>
      <c r="O19" s="7"/>
      <c r="P19" s="30">
        <v>0</v>
      </c>
      <c r="Q19" s="7"/>
      <c r="R19" s="30">
        <v>0</v>
      </c>
      <c r="S19" s="7"/>
      <c r="T19" s="30">
        <v>0</v>
      </c>
      <c r="U19" s="7"/>
      <c r="V19" s="30">
        <v>-1.7</v>
      </c>
      <c r="W19" s="7"/>
      <c r="X19" s="30">
        <v>0</v>
      </c>
      <c r="Y19" s="47"/>
      <c r="Z19" s="30">
        <v>0</v>
      </c>
      <c r="AA19" s="26"/>
      <c r="AB19" s="26"/>
    </row>
    <row r="20" spans="1:28" x14ac:dyDescent="0.15">
      <c r="A20" s="16" t="s">
        <v>55</v>
      </c>
      <c r="B20" s="29">
        <f>SUM(B10:B19)</f>
        <v>121.2</v>
      </c>
      <c r="C20" s="16"/>
      <c r="D20" s="29">
        <f>SUM(D10:D19)</f>
        <v>32.699999999999996</v>
      </c>
      <c r="E20" s="16"/>
      <c r="F20" s="29">
        <f>SUM(F10:F19)</f>
        <v>37.6</v>
      </c>
      <c r="G20" s="16"/>
      <c r="H20" s="29">
        <f>SUM(H10:H19)</f>
        <v>21.4</v>
      </c>
      <c r="I20" s="16"/>
      <c r="J20" s="29">
        <f>SUM(J10:J19)</f>
        <v>29.5</v>
      </c>
      <c r="K20" s="16"/>
      <c r="L20" s="29">
        <f>SUM(L10:L19)</f>
        <v>159.4</v>
      </c>
      <c r="M20" s="16"/>
      <c r="N20" s="29">
        <f>SUM(N10:N19)</f>
        <v>29.1</v>
      </c>
      <c r="O20" s="16"/>
      <c r="P20" s="29">
        <f>SUM(P10:P19)</f>
        <v>56.699999999999996</v>
      </c>
      <c r="Q20" s="16"/>
      <c r="R20" s="29">
        <f>SUM(R10:R19)</f>
        <v>31.9</v>
      </c>
      <c r="S20" s="16"/>
      <c r="T20" s="29">
        <f>SUM(T10:T19)</f>
        <v>41.699999999999996</v>
      </c>
      <c r="U20" s="16"/>
      <c r="V20" s="29">
        <f>SUM(V10:V19)</f>
        <v>155.69999999999999</v>
      </c>
      <c r="W20" s="16"/>
      <c r="X20" s="29">
        <f>SUM(X10:X19)</f>
        <v>192.70000000000002</v>
      </c>
      <c r="Y20" s="55"/>
      <c r="Z20" s="29">
        <f>SUM(Z10:Z19)</f>
        <v>259.8</v>
      </c>
      <c r="AA20" s="26"/>
      <c r="AB20" s="26"/>
    </row>
    <row r="21" spans="1:28" ht="15" x14ac:dyDescent="0.15">
      <c r="A21" s="7" t="s">
        <v>71</v>
      </c>
      <c r="B21" s="47">
        <v>-26.7</v>
      </c>
      <c r="C21" s="7"/>
      <c r="D21" s="47">
        <v>-7.8</v>
      </c>
      <c r="E21" s="7"/>
      <c r="F21" s="47">
        <v>-9</v>
      </c>
      <c r="G21" s="7"/>
      <c r="H21" s="47">
        <v>-3.5</v>
      </c>
      <c r="I21" s="7"/>
      <c r="J21" s="47">
        <v>-6.5</v>
      </c>
      <c r="K21" s="7"/>
      <c r="L21" s="47">
        <v>-39.6</v>
      </c>
      <c r="M21" s="7"/>
      <c r="N21" s="47">
        <v>-8.9</v>
      </c>
      <c r="O21" s="7"/>
      <c r="P21" s="47">
        <v>-13.8</v>
      </c>
      <c r="Q21" s="7"/>
      <c r="R21" s="47">
        <v>-7.5</v>
      </c>
      <c r="S21" s="7"/>
      <c r="T21" s="47">
        <v>-9.6</v>
      </c>
      <c r="U21" s="7"/>
      <c r="V21" s="47">
        <v>-43.8</v>
      </c>
      <c r="W21" s="7"/>
      <c r="X21" s="47">
        <v>-45.8</v>
      </c>
      <c r="Y21" s="47"/>
      <c r="Z21" s="26">
        <v>-50.1</v>
      </c>
      <c r="AA21" s="26"/>
      <c r="AB21" s="26"/>
    </row>
    <row r="22" spans="1:28" x14ac:dyDescent="0.15">
      <c r="A22" s="16" t="s">
        <v>56</v>
      </c>
      <c r="B22" s="29">
        <f>SUM(B20:B21)</f>
        <v>94.5</v>
      </c>
      <c r="C22" s="16"/>
      <c r="D22" s="29">
        <f>SUM(D20:D21)</f>
        <v>24.899999999999995</v>
      </c>
      <c r="E22" s="16"/>
      <c r="F22" s="29">
        <f>SUM(F20:F21)</f>
        <v>28.6</v>
      </c>
      <c r="G22" s="16"/>
      <c r="H22" s="29">
        <f>SUM(H20:H21)</f>
        <v>17.899999999999999</v>
      </c>
      <c r="I22" s="16"/>
      <c r="J22" s="29">
        <f>SUM(J20:J21)</f>
        <v>23</v>
      </c>
      <c r="K22" s="16"/>
      <c r="L22" s="29">
        <f>SUM(L20:L21)</f>
        <v>119.80000000000001</v>
      </c>
      <c r="M22" s="16"/>
      <c r="N22" s="29">
        <f>SUM(N20:N21)</f>
        <v>20.200000000000003</v>
      </c>
      <c r="O22" s="16"/>
      <c r="P22" s="29">
        <f>SUM(P20:P21)</f>
        <v>42.899999999999991</v>
      </c>
      <c r="Q22" s="16"/>
      <c r="R22" s="29">
        <f>SUM(R20:R21)</f>
        <v>24.4</v>
      </c>
      <c r="S22" s="16"/>
      <c r="T22" s="29">
        <f>SUM(T20:T21)</f>
        <v>32.099999999999994</v>
      </c>
      <c r="U22" s="16"/>
      <c r="V22" s="29">
        <f>SUM(V20:V21)</f>
        <v>111.89999999999999</v>
      </c>
      <c r="W22" s="16"/>
      <c r="X22" s="29">
        <f>SUM(X20:X21)</f>
        <v>146.90000000000003</v>
      </c>
      <c r="Y22" s="55"/>
      <c r="Z22" s="29">
        <f>SUM(Z20:Z21)</f>
        <v>209.70000000000002</v>
      </c>
      <c r="AA22" s="26"/>
      <c r="AB22" s="26"/>
    </row>
    <row r="23" spans="1:28" x14ac:dyDescent="0.15">
      <c r="A23" s="8" t="s">
        <v>67</v>
      </c>
      <c r="B23" s="29">
        <f>+B9+B22</f>
        <v>147.30000000000001</v>
      </c>
      <c r="C23" s="8"/>
      <c r="D23" s="29">
        <f>+D9+D22</f>
        <v>37.499999999999993</v>
      </c>
      <c r="E23" s="8"/>
      <c r="F23" s="29">
        <f>+F9+F22</f>
        <v>37.5</v>
      </c>
      <c r="G23" s="8"/>
      <c r="H23" s="29">
        <f>+H9+H22</f>
        <v>38.4</v>
      </c>
      <c r="I23" s="8"/>
      <c r="J23" s="29">
        <f>+J9+J22</f>
        <v>33.799999999999997</v>
      </c>
      <c r="K23" s="8"/>
      <c r="L23" s="29">
        <f>+L9+L22</f>
        <v>145.9</v>
      </c>
      <c r="M23" s="8"/>
      <c r="N23" s="29">
        <f>+N9+N22</f>
        <v>35.200000000000003</v>
      </c>
      <c r="O23" s="8"/>
      <c r="P23" s="29">
        <f>+P9+P22</f>
        <v>34.899999999999991</v>
      </c>
      <c r="Q23" s="8"/>
      <c r="R23" s="29">
        <f>+R9+R22</f>
        <v>40.799999999999997</v>
      </c>
      <c r="S23" s="8"/>
      <c r="T23" s="29">
        <f>+T9+T22</f>
        <v>34.899999999999991</v>
      </c>
      <c r="U23" s="8"/>
      <c r="V23" s="29">
        <f>+V9+V22</f>
        <v>177.3</v>
      </c>
      <c r="W23" s="8"/>
      <c r="X23" s="29">
        <f>+X9+X22</f>
        <v>209.50000000000003</v>
      </c>
      <c r="Y23" s="43"/>
      <c r="Z23" s="29">
        <f>+Z9+Z22</f>
        <v>214.9</v>
      </c>
      <c r="AA23" s="26"/>
      <c r="AB23" s="26"/>
    </row>
    <row r="24" spans="1:28" x14ac:dyDescent="0.15">
      <c r="A24" s="6" t="s">
        <v>57</v>
      </c>
      <c r="B24" s="46">
        <v>0</v>
      </c>
      <c r="C24" s="6"/>
      <c r="D24" s="46">
        <v>0</v>
      </c>
      <c r="E24" s="6"/>
      <c r="F24" s="46">
        <v>0</v>
      </c>
      <c r="G24" s="6"/>
      <c r="H24" s="46">
        <v>0</v>
      </c>
      <c r="I24" s="6"/>
      <c r="J24" s="46">
        <v>0</v>
      </c>
      <c r="K24" s="6"/>
      <c r="L24" s="46">
        <v>0</v>
      </c>
      <c r="M24" s="6"/>
      <c r="N24" s="46">
        <v>0</v>
      </c>
      <c r="O24" s="6"/>
      <c r="P24" s="46">
        <v>0</v>
      </c>
      <c r="Q24" s="6"/>
      <c r="R24" s="46">
        <v>0</v>
      </c>
      <c r="S24" s="6"/>
      <c r="T24" s="46">
        <v>0</v>
      </c>
      <c r="U24" s="6"/>
      <c r="V24" s="46">
        <v>-0.1</v>
      </c>
      <c r="W24" s="6"/>
      <c r="X24" s="46">
        <v>-0.2</v>
      </c>
      <c r="Y24" s="46"/>
      <c r="Z24" s="26">
        <v>-0.1</v>
      </c>
      <c r="AA24" s="26"/>
      <c r="AB24" s="26"/>
    </row>
    <row r="25" spans="1:28" x14ac:dyDescent="0.15">
      <c r="A25" s="6" t="s">
        <v>58</v>
      </c>
      <c r="B25" s="46">
        <v>0</v>
      </c>
      <c r="C25" s="6"/>
      <c r="D25" s="46">
        <v>0</v>
      </c>
      <c r="E25" s="6"/>
      <c r="F25" s="46">
        <v>0</v>
      </c>
      <c r="G25" s="6"/>
      <c r="H25" s="46">
        <v>0</v>
      </c>
      <c r="I25" s="6"/>
      <c r="J25" s="46">
        <v>0</v>
      </c>
      <c r="K25" s="6"/>
      <c r="L25" s="46">
        <v>0</v>
      </c>
      <c r="M25" s="6"/>
      <c r="N25" s="46">
        <v>0</v>
      </c>
      <c r="O25" s="6"/>
      <c r="P25" s="46">
        <v>0</v>
      </c>
      <c r="Q25" s="6"/>
      <c r="R25" s="46">
        <v>0</v>
      </c>
      <c r="S25" s="6"/>
      <c r="T25" s="46">
        <v>0</v>
      </c>
      <c r="U25" s="6"/>
      <c r="V25" s="46">
        <v>-0.5</v>
      </c>
      <c r="W25" s="6"/>
      <c r="X25" s="46">
        <v>-0.4</v>
      </c>
      <c r="Y25" s="46"/>
      <c r="Z25" s="26">
        <v>-0.8</v>
      </c>
      <c r="AA25" s="26"/>
      <c r="AB25" s="26"/>
    </row>
    <row r="26" spans="1:28" ht="15" thickBot="1" x14ac:dyDescent="0.2">
      <c r="A26" s="18" t="s">
        <v>68</v>
      </c>
      <c r="B26" s="24">
        <f>SUM(B23:B25)</f>
        <v>147.30000000000001</v>
      </c>
      <c r="C26" s="18"/>
      <c r="D26" s="24">
        <f>SUM(D23:D25)</f>
        <v>37.499999999999993</v>
      </c>
      <c r="E26" s="18"/>
      <c r="F26" s="24">
        <f>SUM(F23:F25)</f>
        <v>37.5</v>
      </c>
      <c r="G26" s="18"/>
      <c r="H26" s="24">
        <f>SUM(H23:H25)</f>
        <v>38.4</v>
      </c>
      <c r="I26" s="18"/>
      <c r="J26" s="24">
        <f>SUM(J23:J25)</f>
        <v>33.799999999999997</v>
      </c>
      <c r="K26" s="18"/>
      <c r="L26" s="24">
        <f>SUM(L23:L25)</f>
        <v>145.9</v>
      </c>
      <c r="M26" s="18"/>
      <c r="N26" s="24">
        <f>SUM(N23:N25)</f>
        <v>35.200000000000003</v>
      </c>
      <c r="O26" s="18"/>
      <c r="P26" s="24">
        <f>SUM(P23:P25)</f>
        <v>34.899999999999991</v>
      </c>
      <c r="Q26" s="18"/>
      <c r="R26" s="24">
        <f>SUM(R23:R25)</f>
        <v>40.799999999999997</v>
      </c>
      <c r="S26" s="18"/>
      <c r="T26" s="24">
        <f>SUM(T23:T25)</f>
        <v>34.899999999999991</v>
      </c>
      <c r="U26" s="18"/>
      <c r="V26" s="24">
        <f>SUM(V23:V25)</f>
        <v>176.70000000000002</v>
      </c>
      <c r="W26" s="18"/>
      <c r="X26" s="24">
        <f>SUM(X23:X25)</f>
        <v>208.90000000000003</v>
      </c>
      <c r="Y26" s="56"/>
      <c r="Z26" s="24">
        <f>SUM(Z23:Z25)</f>
        <v>214</v>
      </c>
      <c r="AA26" s="26"/>
      <c r="AB26" s="26"/>
    </row>
    <row r="27" spans="1:28" ht="14" thickTop="1" x14ac:dyDescent="0.15">
      <c r="A27" s="1"/>
      <c r="B27" s="9"/>
      <c r="C27" s="1"/>
      <c r="D27" s="1"/>
      <c r="E27" s="1"/>
      <c r="F27" s="9"/>
      <c r="G27" s="1"/>
      <c r="H27" s="9"/>
      <c r="I27" s="1"/>
      <c r="J27" s="9"/>
      <c r="K27" s="1"/>
      <c r="L27" s="9"/>
      <c r="M27" s="1"/>
      <c r="N27" s="9"/>
      <c r="O27" s="1"/>
      <c r="P27" s="9"/>
      <c r="Q27" s="1"/>
      <c r="R27" s="9"/>
      <c r="S27" s="1"/>
      <c r="T27" s="9"/>
      <c r="U27" s="1"/>
      <c r="V27" s="9"/>
      <c r="W27" s="1"/>
      <c r="X27" s="9"/>
      <c r="Y27" s="9"/>
      <c r="Z27" s="26"/>
      <c r="AA27" s="26"/>
      <c r="AB27" s="26"/>
    </row>
    <row r="28" spans="1:28" ht="15" x14ac:dyDescent="0.15">
      <c r="A28" s="8" t="s">
        <v>102</v>
      </c>
      <c r="B28" s="26">
        <v>44.7</v>
      </c>
      <c r="C28" s="8"/>
      <c r="D28" s="26">
        <v>45</v>
      </c>
      <c r="E28" s="26"/>
      <c r="F28" s="26">
        <v>44.8</v>
      </c>
      <c r="G28" s="8"/>
      <c r="H28" s="26">
        <v>44.7</v>
      </c>
      <c r="I28" s="8"/>
      <c r="J28" s="26">
        <v>44.5</v>
      </c>
      <c r="K28" s="8"/>
      <c r="L28" s="26">
        <v>43.9</v>
      </c>
      <c r="M28" s="1"/>
      <c r="N28" s="26">
        <v>44.1</v>
      </c>
      <c r="O28" s="1"/>
      <c r="P28" s="26">
        <v>44</v>
      </c>
      <c r="Q28" s="1"/>
      <c r="R28" s="26">
        <v>43.7</v>
      </c>
      <c r="S28" s="1"/>
      <c r="T28" s="26">
        <v>43.7</v>
      </c>
      <c r="U28" s="1"/>
      <c r="V28" s="26">
        <v>43.3</v>
      </c>
      <c r="W28" s="1"/>
      <c r="X28" s="26">
        <v>42.8</v>
      </c>
      <c r="Y28" s="63"/>
      <c r="Z28" s="26">
        <v>42.1</v>
      </c>
      <c r="AA28" s="26"/>
      <c r="AB28" s="26"/>
    </row>
    <row r="29" spans="1:28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6"/>
      <c r="AA29" s="26"/>
      <c r="AB29" s="26"/>
    </row>
    <row r="30" spans="1:28" x14ac:dyDescent="0.15">
      <c r="A30" s="1" t="s">
        <v>59</v>
      </c>
      <c r="B30" s="14">
        <v>1.18</v>
      </c>
      <c r="C30" s="1"/>
      <c r="D30" s="14">
        <v>0.28000000000000003</v>
      </c>
      <c r="E30" s="1"/>
      <c r="F30" s="14">
        <v>0.2</v>
      </c>
      <c r="G30" s="1"/>
      <c r="H30" s="14">
        <v>0.46</v>
      </c>
      <c r="I30" s="1"/>
      <c r="J30" s="14">
        <v>0.24</v>
      </c>
      <c r="K30" s="1"/>
      <c r="L30" s="14">
        <v>0.59</v>
      </c>
      <c r="M30" s="1"/>
      <c r="N30" s="14">
        <v>0.34</v>
      </c>
      <c r="O30" s="1"/>
      <c r="P30" s="14">
        <v>-0.18</v>
      </c>
      <c r="Q30" s="1"/>
      <c r="R30" s="14">
        <v>0.37</v>
      </c>
      <c r="S30" s="1"/>
      <c r="T30" s="14">
        <v>0.06</v>
      </c>
      <c r="U30" s="1"/>
      <c r="V30" s="14">
        <v>1.5</v>
      </c>
      <c r="W30" s="1"/>
      <c r="X30" s="14">
        <v>1.45</v>
      </c>
      <c r="Y30" s="15"/>
      <c r="Z30" s="14">
        <v>0.11</v>
      </c>
      <c r="AA30" s="26"/>
      <c r="AB30" s="26"/>
    </row>
    <row r="31" spans="1:28" x14ac:dyDescent="0.15">
      <c r="A31" s="6" t="s">
        <v>56</v>
      </c>
      <c r="B31" s="45">
        <v>2.11</v>
      </c>
      <c r="C31" s="6"/>
      <c r="D31" s="45">
        <v>0.56000000000000005</v>
      </c>
      <c r="E31" s="6"/>
      <c r="F31" s="45">
        <v>0.64</v>
      </c>
      <c r="G31" s="6"/>
      <c r="H31" s="45">
        <v>0.4</v>
      </c>
      <c r="I31" s="6"/>
      <c r="J31" s="45">
        <v>0.52</v>
      </c>
      <c r="K31" s="6"/>
      <c r="L31" s="45">
        <v>2.73</v>
      </c>
      <c r="M31" s="6"/>
      <c r="N31" s="45">
        <v>0.46</v>
      </c>
      <c r="O31" s="6"/>
      <c r="P31" s="45">
        <v>0.97</v>
      </c>
      <c r="Q31" s="6"/>
      <c r="R31" s="45">
        <v>0.56000000000000005</v>
      </c>
      <c r="S31" s="6"/>
      <c r="T31" s="45">
        <v>0.74</v>
      </c>
      <c r="U31" s="6"/>
      <c r="V31" s="45">
        <v>2.58</v>
      </c>
      <c r="W31" s="6"/>
      <c r="X31" s="45">
        <v>3.43</v>
      </c>
      <c r="Y31" s="45"/>
      <c r="Z31" s="15">
        <v>4.97</v>
      </c>
      <c r="AA31" s="26"/>
      <c r="AB31" s="26"/>
    </row>
    <row r="32" spans="1:28" ht="14" thickBot="1" x14ac:dyDescent="0.2">
      <c r="A32" s="1" t="s">
        <v>60</v>
      </c>
      <c r="B32" s="33">
        <f>SUM(B30:B31)</f>
        <v>3.29</v>
      </c>
      <c r="C32" s="1"/>
      <c r="D32" s="33">
        <f>SUM(D30:D31)</f>
        <v>0.84000000000000008</v>
      </c>
      <c r="E32" s="1"/>
      <c r="F32" s="33">
        <f>SUM(F30:F31)</f>
        <v>0.84000000000000008</v>
      </c>
      <c r="G32" s="1"/>
      <c r="H32" s="33">
        <f>SUM(H30:H31)</f>
        <v>0.8600000000000001</v>
      </c>
      <c r="I32" s="1"/>
      <c r="J32" s="33">
        <f>SUM(J30:J31)</f>
        <v>0.76</v>
      </c>
      <c r="K32" s="1"/>
      <c r="L32" s="33">
        <f>SUM(L30:L31)</f>
        <v>3.32</v>
      </c>
      <c r="M32" s="1"/>
      <c r="N32" s="33">
        <f>SUM(N30:N31)</f>
        <v>0.8</v>
      </c>
      <c r="O32" s="1"/>
      <c r="P32" s="33">
        <f>SUM(P30:P31)</f>
        <v>0.79</v>
      </c>
      <c r="Q32" s="1"/>
      <c r="R32" s="33">
        <f>SUM(R30:R31)</f>
        <v>0.93</v>
      </c>
      <c r="S32" s="1"/>
      <c r="T32" s="33">
        <f>SUM(T30:T31)</f>
        <v>0.8</v>
      </c>
      <c r="U32" s="1"/>
      <c r="V32" s="33">
        <f>SUM(V30:V31)</f>
        <v>4.08</v>
      </c>
      <c r="W32" s="1"/>
      <c r="X32" s="33">
        <f>SUM(X30:X31)</f>
        <v>4.88</v>
      </c>
      <c r="Y32" s="15"/>
      <c r="Z32" s="33">
        <f>SUM(Z30:Z31)</f>
        <v>5.08</v>
      </c>
      <c r="AA32" s="26"/>
      <c r="AB32" s="26"/>
    </row>
    <row r="33" spans="1:27" ht="14" thickTop="1" x14ac:dyDescent="0.15"/>
    <row r="34" spans="1:27" ht="37" customHeight="1" x14ac:dyDescent="0.15">
      <c r="A34" s="75" t="s">
        <v>83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6" spans="1:27" x14ac:dyDescent="0.15">
      <c r="A36" s="76" t="s">
        <v>103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</row>
    <row r="38" spans="1:27" x14ac:dyDescent="0.15">
      <c r="A38" s="57" t="s">
        <v>84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</row>
  </sheetData>
  <mergeCells count="2">
    <mergeCell ref="A34:AA34"/>
    <mergeCell ref="A36:AA36"/>
  </mergeCells>
  <pageMargins left="0.7" right="0.7" top="0.75" bottom="0.75" header="0.3" footer="0.3"/>
  <pageSetup scale="4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Y10"/>
  <sheetViews>
    <sheetView showGridLines="0" workbookViewId="0"/>
  </sheetViews>
  <sheetFormatPr baseColWidth="10" defaultColWidth="8.83203125" defaultRowHeight="13" x14ac:dyDescent="0.15"/>
  <cols>
    <col min="1" max="1" width="28" customWidth="1"/>
    <col min="2" max="2" width="14.1640625" customWidth="1"/>
    <col min="3" max="3" width="2.6640625" customWidth="1"/>
    <col min="4" max="4" width="14.1640625" customWidth="1"/>
    <col min="5" max="5" width="2.6640625" customWidth="1"/>
    <col min="6" max="6" width="14.1640625" customWidth="1"/>
    <col min="7" max="7" width="2.6640625" customWidth="1"/>
    <col min="8" max="8" width="14.1640625" customWidth="1"/>
    <col min="9" max="9" width="2.6640625" customWidth="1"/>
    <col min="10" max="10" width="14.1640625" customWidth="1"/>
    <col min="11" max="11" width="2.6640625" customWidth="1"/>
    <col min="12" max="12" width="14.1640625" customWidth="1"/>
    <col min="13" max="13" width="2.6640625" customWidth="1"/>
    <col min="14" max="14" width="14.1640625" customWidth="1"/>
    <col min="15" max="15" width="2.6640625" customWidth="1"/>
    <col min="16" max="16" width="14.1640625" customWidth="1"/>
    <col min="17" max="17" width="2.6640625" customWidth="1"/>
    <col min="18" max="18" width="14.1640625" customWidth="1"/>
    <col min="19" max="19" width="2.6640625" customWidth="1"/>
    <col min="20" max="20" width="14.1640625" customWidth="1"/>
    <col min="21" max="21" width="2.6640625" customWidth="1"/>
    <col min="22" max="22" width="14.1640625" customWidth="1"/>
    <col min="23" max="23" width="2.6640625" customWidth="1"/>
  </cols>
  <sheetData>
    <row r="1" spans="1:25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5" ht="16" x14ac:dyDescent="0.2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5" x14ac:dyDescent="0.1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5" x14ac:dyDescent="0.15">
      <c r="B6" s="64" t="s">
        <v>129</v>
      </c>
      <c r="D6" s="64" t="s">
        <v>118</v>
      </c>
      <c r="F6" s="64" t="s">
        <v>116</v>
      </c>
      <c r="H6" s="64" t="s">
        <v>105</v>
      </c>
      <c r="J6" s="22" t="s">
        <v>100</v>
      </c>
      <c r="L6" s="22" t="s">
        <v>96</v>
      </c>
      <c r="N6" s="22" t="s">
        <v>93</v>
      </c>
      <c r="P6" s="22" t="s">
        <v>91</v>
      </c>
      <c r="R6" s="22" t="s">
        <v>88</v>
      </c>
      <c r="T6" s="22" t="s">
        <v>73</v>
      </c>
      <c r="V6" s="22" t="s">
        <v>48</v>
      </c>
    </row>
    <row r="7" spans="1:25" x14ac:dyDescent="0.15">
      <c r="A7" t="s">
        <v>62</v>
      </c>
      <c r="B7" s="27">
        <v>1503.1</v>
      </c>
      <c r="D7" s="27">
        <v>1531.5</v>
      </c>
      <c r="F7" s="27">
        <v>1558</v>
      </c>
      <c r="H7" s="27">
        <v>1560.1</v>
      </c>
      <c r="J7" s="27">
        <v>1592.9</v>
      </c>
      <c r="L7" s="27">
        <v>1632.4</v>
      </c>
      <c r="N7" s="27">
        <v>1667.2</v>
      </c>
      <c r="P7" s="27">
        <v>1686.7</v>
      </c>
      <c r="R7" s="27">
        <v>1644.2</v>
      </c>
      <c r="T7" s="11">
        <v>1683</v>
      </c>
      <c r="U7" s="11"/>
      <c r="V7" s="27">
        <v>840</v>
      </c>
      <c r="W7" s="27"/>
      <c r="X7" s="25"/>
      <c r="Y7" s="25"/>
    </row>
    <row r="8" spans="1:25" x14ac:dyDescent="0.15">
      <c r="A8" t="s">
        <v>10</v>
      </c>
      <c r="B8" s="26">
        <v>-34.4</v>
      </c>
      <c r="D8" s="26">
        <v>-41.3</v>
      </c>
      <c r="F8" s="26">
        <v>-23.1</v>
      </c>
      <c r="H8" s="26">
        <v>-23.5</v>
      </c>
      <c r="J8" s="26">
        <v>-72</v>
      </c>
      <c r="L8" s="26">
        <v>-42.2</v>
      </c>
      <c r="N8" s="26">
        <v>-39.1</v>
      </c>
      <c r="P8" s="26">
        <v>-24.6</v>
      </c>
      <c r="R8" s="26">
        <v>-40.4</v>
      </c>
      <c r="T8" s="9">
        <v>-41.2</v>
      </c>
      <c r="U8" s="9"/>
      <c r="V8" s="26">
        <v>-123.1</v>
      </c>
      <c r="W8" s="26"/>
      <c r="X8" s="25"/>
      <c r="Y8" s="25"/>
    </row>
    <row r="9" spans="1:25" ht="14" thickBot="1" x14ac:dyDescent="0.2">
      <c r="A9" s="5" t="s">
        <v>22</v>
      </c>
      <c r="B9" s="24">
        <f>SUM(B7:B8)</f>
        <v>1468.6999999999998</v>
      </c>
      <c r="C9" s="5"/>
      <c r="D9" s="24">
        <f>SUM(D7:D8)</f>
        <v>1490.2</v>
      </c>
      <c r="E9" s="5"/>
      <c r="F9" s="24">
        <f>SUM(F7:F8)</f>
        <v>1534.9</v>
      </c>
      <c r="G9" s="5"/>
      <c r="H9" s="24">
        <f>SUM(H7:H8)</f>
        <v>1536.6</v>
      </c>
      <c r="I9" s="5"/>
      <c r="J9" s="24">
        <f>SUM(J7:J8)</f>
        <v>1520.9</v>
      </c>
      <c r="K9" s="5"/>
      <c r="L9" s="24">
        <f>SUM(L7:L8)</f>
        <v>1590.2</v>
      </c>
      <c r="M9" s="5"/>
      <c r="N9" s="24">
        <f>SUM(N7:N8)</f>
        <v>1628.1000000000001</v>
      </c>
      <c r="O9" s="5"/>
      <c r="P9" s="24">
        <f>SUM(P7:P8)</f>
        <v>1662.1000000000001</v>
      </c>
      <c r="Q9" s="5"/>
      <c r="R9" s="24">
        <f>SUM(R7:R8)</f>
        <v>1603.8</v>
      </c>
      <c r="S9" s="5"/>
      <c r="T9" s="24">
        <f>SUM(T7:T8)</f>
        <v>1641.8</v>
      </c>
      <c r="U9" s="5"/>
      <c r="V9" s="24">
        <f>SUM(V7:V8)</f>
        <v>716.9</v>
      </c>
      <c r="W9" s="27"/>
      <c r="X9" s="25"/>
      <c r="Y9" s="25"/>
    </row>
    <row r="10" spans="1:25" ht="14" thickTop="1" x14ac:dyDescent="0.15">
      <c r="V10" s="25"/>
      <c r="W10" s="25"/>
      <c r="X10" s="25"/>
      <c r="Y10" s="25"/>
    </row>
  </sheetData>
  <pageMargins left="0.7" right="0.7" top="0.75" bottom="0.75" header="0.3" footer="0.3"/>
  <pageSetup scale="6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C11"/>
  <sheetViews>
    <sheetView showGridLines="0" workbookViewId="0"/>
  </sheetViews>
  <sheetFormatPr baseColWidth="10" defaultColWidth="8.83203125" defaultRowHeight="13" x14ac:dyDescent="0.15"/>
  <cols>
    <col min="1" max="1" width="44" customWidth="1"/>
    <col min="2" max="2" width="13.5" customWidth="1"/>
    <col min="3" max="3" width="2.6640625" customWidth="1"/>
    <col min="4" max="4" width="13.5" customWidth="1"/>
    <col min="5" max="5" width="2.6640625" customWidth="1"/>
    <col min="6" max="6" width="13.5" customWidth="1"/>
    <col min="7" max="7" width="2.6640625" customWidth="1"/>
    <col min="8" max="8" width="13.5" customWidth="1"/>
    <col min="9" max="9" width="2.6640625" customWidth="1"/>
    <col min="10" max="10" width="13.5" customWidth="1"/>
    <col min="11" max="11" width="2.6640625" customWidth="1"/>
    <col min="12" max="12" width="13.5" customWidth="1"/>
    <col min="13" max="13" width="2.6640625" customWidth="1"/>
    <col min="14" max="14" width="13.5" customWidth="1"/>
    <col min="15" max="15" width="2.6640625" customWidth="1"/>
    <col min="16" max="16" width="13.5" customWidth="1"/>
    <col min="17" max="17" width="2.6640625" customWidth="1"/>
    <col min="18" max="18" width="13.5" customWidth="1"/>
    <col min="19" max="19" width="2.6640625" customWidth="1"/>
    <col min="20" max="20" width="13.5" customWidth="1"/>
    <col min="21" max="21" width="2.6640625" customWidth="1"/>
    <col min="22" max="22" width="13.5" customWidth="1"/>
    <col min="23" max="23" width="2.6640625" customWidth="1"/>
    <col min="24" max="24" width="13.5" customWidth="1"/>
    <col min="25" max="25" width="2.6640625" customWidth="1"/>
    <col min="26" max="26" width="13.5" customWidth="1"/>
    <col min="27" max="27" width="2.6640625" customWidth="1"/>
  </cols>
  <sheetData>
    <row r="1" spans="1:29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6" x14ac:dyDescent="0.2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x14ac:dyDescent="0.1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x14ac:dyDescent="0.15">
      <c r="B6" s="21" t="s">
        <v>138</v>
      </c>
      <c r="D6" s="21" t="s">
        <v>120</v>
      </c>
      <c r="F6" s="21" t="s">
        <v>117</v>
      </c>
      <c r="H6" s="21" t="s">
        <v>115</v>
      </c>
      <c r="J6" s="21" t="s">
        <v>104</v>
      </c>
      <c r="L6" s="21" t="s">
        <v>99</v>
      </c>
      <c r="N6" s="21" t="s">
        <v>98</v>
      </c>
      <c r="P6" s="21" t="s">
        <v>95</v>
      </c>
      <c r="R6" s="21" t="s">
        <v>92</v>
      </c>
      <c r="T6" s="21" t="s">
        <v>90</v>
      </c>
      <c r="V6" s="21" t="s">
        <v>87</v>
      </c>
      <c r="X6" s="21" t="s">
        <v>72</v>
      </c>
      <c r="Y6" s="51"/>
      <c r="Z6" s="21" t="s">
        <v>47</v>
      </c>
    </row>
    <row r="7" spans="1:29" x14ac:dyDescent="0.15">
      <c r="A7" t="s">
        <v>94</v>
      </c>
      <c r="B7" s="11">
        <v>194.3</v>
      </c>
      <c r="D7" s="11">
        <v>60.2</v>
      </c>
      <c r="F7" s="11">
        <v>67.900000000000006</v>
      </c>
      <c r="H7" s="11">
        <v>39.6</v>
      </c>
      <c r="J7" s="11">
        <v>26.6</v>
      </c>
      <c r="L7" s="11">
        <v>198.4</v>
      </c>
      <c r="N7" s="11">
        <v>83.4</v>
      </c>
      <c r="P7" s="11">
        <v>67.599999999999994</v>
      </c>
      <c r="R7" s="11">
        <v>54.1</v>
      </c>
      <c r="T7" s="11">
        <v>-6.7</v>
      </c>
      <c r="V7" s="11">
        <v>191.5</v>
      </c>
      <c r="X7" s="11">
        <v>210.8</v>
      </c>
      <c r="Y7" s="11"/>
      <c r="Z7" s="27">
        <v>217.6</v>
      </c>
      <c r="AA7" s="27"/>
      <c r="AB7" s="25"/>
      <c r="AC7" s="25"/>
    </row>
    <row r="8" spans="1:29" x14ac:dyDescent="0.15">
      <c r="A8" t="s">
        <v>29</v>
      </c>
      <c r="B8" s="9">
        <v>-94.3</v>
      </c>
      <c r="D8" s="9">
        <v>-24.6</v>
      </c>
      <c r="F8" s="9">
        <v>-21.2</v>
      </c>
      <c r="H8" s="9">
        <v>-28.2</v>
      </c>
      <c r="J8" s="9">
        <v>-20.399999999999999</v>
      </c>
      <c r="L8" s="9">
        <v>-100.7</v>
      </c>
      <c r="N8" s="9">
        <v>-19.899999999999999</v>
      </c>
      <c r="P8" s="9">
        <v>-24.9</v>
      </c>
      <c r="R8" s="9">
        <v>-30.4</v>
      </c>
      <c r="T8" s="9">
        <v>-25.5</v>
      </c>
      <c r="V8" s="9">
        <v>-104.6</v>
      </c>
      <c r="X8" s="9">
        <v>-109.1</v>
      </c>
      <c r="Y8" s="9"/>
      <c r="Z8" s="26">
        <v>-62.6</v>
      </c>
      <c r="AA8" s="26"/>
      <c r="AB8" s="25"/>
      <c r="AC8" s="25"/>
    </row>
    <row r="9" spans="1:29" ht="14" thickBot="1" x14ac:dyDescent="0.2">
      <c r="A9" s="5" t="s">
        <v>37</v>
      </c>
      <c r="B9" s="24">
        <f>SUM(B7:B8)</f>
        <v>100.00000000000001</v>
      </c>
      <c r="C9" s="5"/>
      <c r="D9" s="24">
        <f>SUM(D7:D8)</f>
        <v>35.6</v>
      </c>
      <c r="E9" s="5"/>
      <c r="F9" s="24">
        <f>SUM(F7:F8)</f>
        <v>46.7</v>
      </c>
      <c r="G9" s="5"/>
      <c r="H9" s="24">
        <f>SUM(H7:H8)</f>
        <v>11.400000000000002</v>
      </c>
      <c r="I9" s="5"/>
      <c r="J9" s="24">
        <f>SUM(J7:J8)</f>
        <v>6.2000000000000028</v>
      </c>
      <c r="K9" s="5"/>
      <c r="L9" s="24">
        <f>SUM(L7:L8)</f>
        <v>97.7</v>
      </c>
      <c r="M9" s="5"/>
      <c r="N9" s="24">
        <f>SUM(N7:N8)</f>
        <v>63.500000000000007</v>
      </c>
      <c r="O9" s="5"/>
      <c r="P9" s="24">
        <f>SUM(P7:P8)</f>
        <v>42.699999999999996</v>
      </c>
      <c r="Q9" s="5"/>
      <c r="R9" s="24">
        <f>SUM(R7:R8)</f>
        <v>23.700000000000003</v>
      </c>
      <c r="S9" s="5"/>
      <c r="T9" s="24">
        <f>SUM(T7:T8)</f>
        <v>-32.200000000000003</v>
      </c>
      <c r="U9" s="5"/>
      <c r="V9" s="24">
        <f>SUM(V7:V8)</f>
        <v>86.9</v>
      </c>
      <c r="W9" s="5"/>
      <c r="X9" s="24">
        <f>SUM(X7:X8)</f>
        <v>101.70000000000002</v>
      </c>
      <c r="Y9" s="27"/>
      <c r="Z9" s="24">
        <f>SUM(Z7:Z8)</f>
        <v>155</v>
      </c>
      <c r="AA9" s="27"/>
      <c r="AB9" s="25"/>
      <c r="AC9" s="25"/>
    </row>
    <row r="10" spans="1:29" ht="14" thickTop="1" x14ac:dyDescent="0.15">
      <c r="Z10" s="25"/>
      <c r="AA10" s="25"/>
      <c r="AB10" s="25"/>
      <c r="AC10" s="25"/>
    </row>
    <row r="11" spans="1:29" x14ac:dyDescent="0.15">
      <c r="A11" s="57" t="s">
        <v>84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</sheetData>
  <pageMargins left="0.7" right="0.7" top="0.75" bottom="0.75" header="0.3" footer="0.3"/>
  <pageSetup scale="50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Anderson, Brian</cp:lastModifiedBy>
  <cp:lastPrinted>2022-02-18T23:18:59Z</cp:lastPrinted>
  <dcterms:created xsi:type="dcterms:W3CDTF">2021-09-09T14:40:42Z</dcterms:created>
  <dcterms:modified xsi:type="dcterms:W3CDTF">2025-02-05T16:39:12Z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42fe3cdd-a1fa-4d9a-881f-2ee62af46b50_Enabled">
    <vt:lpwstr>true</vt:lpwstr>
  </property>
  <property fmtid="{D5CDD505-2E9C-101B-9397-08002B2CF9AE}" pid="4" name="MSIP_Label_42fe3cdd-a1fa-4d9a-881f-2ee62af46b50_SetDate">
    <vt:lpwstr>2025-02-05T16:39:11Z</vt:lpwstr>
  </property>
  <property fmtid="{D5CDD505-2E9C-101B-9397-08002B2CF9AE}" pid="5" name="MSIP_Label_42fe3cdd-a1fa-4d9a-881f-2ee62af46b50_Method">
    <vt:lpwstr>Privileged</vt:lpwstr>
  </property>
  <property fmtid="{D5CDD505-2E9C-101B-9397-08002B2CF9AE}" pid="6" name="MSIP_Label_42fe3cdd-a1fa-4d9a-881f-2ee62af46b50_Name">
    <vt:lpwstr>Confidential - No Label</vt:lpwstr>
  </property>
  <property fmtid="{D5CDD505-2E9C-101B-9397-08002B2CF9AE}" pid="7" name="MSIP_Label_42fe3cdd-a1fa-4d9a-881f-2ee62af46b50_SiteId">
    <vt:lpwstr>1f7c1878-7408-4f86-b429-cf17f96a717c</vt:lpwstr>
  </property>
  <property fmtid="{D5CDD505-2E9C-101B-9397-08002B2CF9AE}" pid="8" name="MSIP_Label_42fe3cdd-a1fa-4d9a-881f-2ee62af46b50_ActionId">
    <vt:lpwstr>3e3b4214-43b9-4f2d-910d-bc5c6974a0b4</vt:lpwstr>
  </property>
  <property fmtid="{D5CDD505-2E9C-101B-9397-08002B2CF9AE}" pid="9" name="MSIP_Label_42fe3cdd-a1fa-4d9a-881f-2ee62af46b50_ContentBits">
    <vt:lpwstr>0</vt:lpwstr>
  </property>
</Properties>
</file>