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T:\Investor Relations\Earnings\2021\4Q21\Operating Metrics\"/>
    </mc:Choice>
  </mc:AlternateContent>
  <bookViews>
    <workbookView xWindow="0" yWindow="0" windowWidth="25605" windowHeight="19020" tabRatio="500" firstSheet="3" activeTab="6"/>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Earnings Available f"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'Balance Sheet'!$A$1:$D$37</definedName>
    <definedName name="_xlnm.Print_Area" localSheetId="5">'GAAP to Non-GAAP Rec'!$A$1:$D$32</definedName>
    <definedName name="_xlnm.Print_Area" localSheetId="4">'Income Statement'!$A$1:$H$54</definedName>
    <definedName name="_xlnm.Print_Area" localSheetId="0">'Operating Performance'!$A$1:$L$20</definedName>
    <definedName name="_xlnm.Print_Area" localSheetId="1">Portfolio!$A$1:$I$63</definedName>
    <definedName name="_xlnm.Print_Area" localSheetId="2">'Repurchase Agreements and Cost '!$A$1:$I$45</definedName>
    <definedName name="_xlnm.Print_Area" localSheetId="6">'Summary of Earnings Available f'!$A$1:$L$33</definedName>
  </definedNames>
  <calcPr calcId="162913" concurrentCalc="0"/>
</workbook>
</file>

<file path=xl/calcChain.xml><?xml version="1.0" encoding="utf-8"?>
<calcChain xmlns="http://schemas.openxmlformats.org/spreadsheetml/2006/main">
  <c r="J12" i="7" l="1"/>
  <c r="J19" i="7"/>
  <c r="J24" i="7"/>
  <c r="J26" i="7"/>
  <c r="J28" i="7"/>
  <c r="H12" i="7"/>
  <c r="H19" i="7"/>
  <c r="H24" i="7"/>
  <c r="H26" i="7"/>
  <c r="H28" i="7"/>
  <c r="F12" i="7"/>
  <c r="F19" i="7"/>
  <c r="F24" i="7"/>
  <c r="F26" i="7"/>
  <c r="F28" i="7"/>
  <c r="D12" i="7"/>
  <c r="D19" i="7"/>
  <c r="D24" i="7"/>
  <c r="D26" i="7"/>
  <c r="D28" i="7"/>
  <c r="B12" i="7"/>
  <c r="B19" i="7"/>
  <c r="B24" i="7"/>
  <c r="B26" i="7"/>
  <c r="B28" i="7"/>
  <c r="J22" i="7"/>
  <c r="H22" i="7"/>
  <c r="F22" i="7"/>
  <c r="D22" i="7"/>
  <c r="B22" i="7"/>
  <c r="D12" i="6"/>
  <c r="D28" i="6"/>
  <c r="B12" i="6"/>
  <c r="B28" i="6"/>
  <c r="H51" i="5"/>
  <c r="H52" i="5"/>
  <c r="H54" i="5"/>
  <c r="F51" i="5"/>
  <c r="F52" i="5"/>
  <c r="F54" i="5"/>
  <c r="D51" i="5"/>
  <c r="D52" i="5"/>
  <c r="D54" i="5"/>
  <c r="B51" i="5"/>
  <c r="B52" i="5"/>
  <c r="B54" i="5"/>
  <c r="H11" i="5"/>
  <c r="H18" i="5"/>
  <c r="H19" i="5"/>
  <c r="H27" i="5"/>
  <c r="H34" i="5"/>
  <c r="H35" i="5"/>
  <c r="H37" i="5"/>
  <c r="H39" i="5"/>
  <c r="F11" i="5"/>
  <c r="F18" i="5"/>
  <c r="F19" i="5"/>
  <c r="F27" i="5"/>
  <c r="F34" i="5"/>
  <c r="F35" i="5"/>
  <c r="F37" i="5"/>
  <c r="F39" i="5"/>
  <c r="D11" i="5"/>
  <c r="D18" i="5"/>
  <c r="D19" i="5"/>
  <c r="D27" i="5"/>
  <c r="D34" i="5"/>
  <c r="D35" i="5"/>
  <c r="D37" i="5"/>
  <c r="D39" i="5"/>
  <c r="B11" i="5"/>
  <c r="B18" i="5"/>
  <c r="B19" i="5"/>
  <c r="B27" i="5"/>
  <c r="B34" i="5"/>
  <c r="B35" i="5"/>
  <c r="B37" i="5"/>
  <c r="B39" i="5"/>
  <c r="D28" i="4"/>
  <c r="D36" i="4"/>
  <c r="D37" i="4"/>
  <c r="B28" i="4"/>
  <c r="B36" i="4"/>
  <c r="B37" i="4"/>
  <c r="D16" i="4"/>
  <c r="B16" i="4"/>
  <c r="E30" i="3"/>
  <c r="C30" i="3"/>
  <c r="C17" i="3"/>
  <c r="C21" i="3"/>
  <c r="C7" i="3"/>
  <c r="C11" i="3"/>
  <c r="I53" i="2"/>
  <c r="E53" i="2"/>
  <c r="G9" i="2"/>
  <c r="G12" i="2"/>
  <c r="G14" i="2"/>
  <c r="C9" i="2"/>
  <c r="C12" i="2"/>
  <c r="C14" i="2"/>
  <c r="I9" i="2"/>
  <c r="E9" i="2"/>
</calcChain>
</file>

<file path=xl/sharedStrings.xml><?xml version="1.0" encoding="utf-8"?>
<sst xmlns="http://schemas.openxmlformats.org/spreadsheetml/2006/main" count="312" uniqueCount="233">
  <si>
    <r>
      <rPr>
        <b/>
        <sz val="9"/>
        <color rgb="FF000000"/>
        <rFont val="Times New Roman"/>
        <family val="1"/>
      </rPr>
      <t>Two Harbors Investment Corp. Operating Performance (unaudited)</t>
    </r>
  </si>
  <si>
    <r>
      <rPr>
        <sz val="8"/>
        <color rgb="FF000000"/>
        <rFont val="Times New Roman"/>
        <family val="1"/>
      </rPr>
      <t>(dollars in thousands, except per common share data)</t>
    </r>
  </si>
  <si>
    <t>Three Months Ended 
December 31, 2021</t>
  </si>
  <si>
    <t>Three Months Ended 
September 30, 2021</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</si>
  <si>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</si>
  <si>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</si>
  <si>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</si>
  <si>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</si>
  <si>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t xml:space="preserve">Comprehensive (Loss) Income </t>
  </si>
  <si>
    <t>GAAP Net (Loss) Income</t>
  </si>
  <si>
    <r>
      <rPr>
        <sz val="9"/>
        <color rgb="FF000000"/>
        <rFont val="Times New Roman"/>
        <family val="1"/>
      </rPr>
      <t>Earnings Available for Distribution</t>
    </r>
    <r>
      <rPr>
        <vertAlign val="superscript"/>
        <sz val="9"/>
        <color rgb="FF000000"/>
        <rFont val="Times New Roman"/>
        <family val="1"/>
      </rPr>
      <t>(1)</t>
    </r>
  </si>
  <si>
    <t>Operating Metrics</t>
  </si>
  <si>
    <t>Dividend per common share</t>
  </si>
  <si>
    <r>
      <rPr>
        <sz val="9"/>
        <color rgb="FF000000"/>
        <rFont val="Times New Roman"/>
        <family val="1"/>
      </rPr>
      <t>Annualized dividend yield</t>
    </r>
    <r>
      <rPr>
        <vertAlign val="superscript"/>
        <sz val="9"/>
        <color rgb="FF000000"/>
        <rFont val="Times New Roman"/>
        <family val="1"/>
      </rPr>
      <t>(2)</t>
    </r>
  </si>
  <si>
    <t>Book value per common share at period end</t>
  </si>
  <si>
    <r>
      <rPr>
        <sz val="9"/>
        <color rgb="FF000000"/>
        <rFont val="Times New Roman"/>
        <family val="1"/>
      </rPr>
      <t>Return on book value</t>
    </r>
    <r>
      <rPr>
        <vertAlign val="superscript"/>
        <sz val="9"/>
        <color rgb="FF000000"/>
        <rFont val="Times New Roman"/>
        <family val="1"/>
      </rPr>
      <t>(3)</t>
    </r>
  </si>
  <si>
    <r>
      <rPr>
        <sz val="9"/>
        <color rgb="FF000000"/>
        <rFont val="Times New Roman"/>
        <family val="1"/>
      </rPr>
      <t>Operating expenses, excluding non-cash LTIP amortization and nonrecurring expenses</t>
    </r>
    <r>
      <rPr>
        <vertAlign val="superscript"/>
        <sz val="9"/>
        <color rgb="FF000000"/>
        <rFont val="Times New Roman"/>
        <family val="1"/>
      </rPr>
      <t>(4)</t>
    </r>
  </si>
  <si>
    <r>
      <rPr>
        <sz val="9"/>
        <color rgb="FF000000"/>
        <rFont val="Times New Roman"/>
        <family val="1"/>
      </rPr>
      <t>Operating expenses, excluding non-cash LTIP amortization and nonrecurring expenses, as a percentage of average equity</t>
    </r>
    <r>
      <rPr>
        <vertAlign val="superscript"/>
        <sz val="9"/>
        <color rgb="FF000000"/>
        <rFont val="Times New Roman"/>
        <family val="1"/>
      </rPr>
      <t>(4)</t>
    </r>
  </si>
  <si>
    <t>Two Harbors Investment Corp. Portfolio</t>
  </si>
  <si>
    <t>(dollars in thousands)</t>
  </si>
  <si>
    <t>Portfolio Composition</t>
  </si>
  <si>
    <t>As of December 31, 2021</t>
  </si>
  <si>
    <t>As of September 30, 2021</t>
  </si>
  <si>
    <t>(unaudited)</t>
  </si>
  <si>
    <t>Agency</t>
  </si>
  <si>
    <t xml:space="preserve">Fixed Rate </t>
  </si>
  <si>
    <r>
      <rPr>
        <sz val="9"/>
        <color rgb="FF000000"/>
        <rFont val="Times New Roman"/>
        <family val="1"/>
      </rPr>
      <t>Other Agency</t>
    </r>
    <r>
      <rPr>
        <vertAlign val="superscript"/>
        <sz val="9"/>
        <color rgb="FF000000"/>
        <rFont val="Times New Roman"/>
        <family val="1"/>
      </rPr>
      <t>(1)</t>
    </r>
  </si>
  <si>
    <t>Total Agency</t>
  </si>
  <si>
    <r>
      <rPr>
        <sz val="9"/>
        <color rgb="FF000000"/>
        <rFont val="Times New Roman"/>
        <family val="1"/>
      </rPr>
      <t>Mortgage servicing rights</t>
    </r>
    <r>
      <rPr>
        <vertAlign val="superscript"/>
        <sz val="9"/>
        <color rgb="FF000000"/>
        <rFont val="Times New Roman"/>
        <family val="1"/>
      </rPr>
      <t>(2)</t>
    </r>
  </si>
  <si>
    <t>Other</t>
  </si>
  <si>
    <t>Aggregate Portfolio</t>
  </si>
  <si>
    <r>
      <rPr>
        <sz val="9"/>
        <color rgb="FF000000"/>
        <rFont val="Times New Roman"/>
        <family val="1"/>
      </rPr>
      <t>Net TBA position</t>
    </r>
    <r>
      <rPr>
        <vertAlign val="superscript"/>
        <sz val="9"/>
        <color rgb="FF000000"/>
        <rFont val="Times New Roman"/>
        <family val="1"/>
      </rPr>
      <t>(3)</t>
    </r>
  </si>
  <si>
    <t>Total Portfolio</t>
  </si>
  <si>
    <r>
      <rPr>
        <b/>
        <sz val="9"/>
        <color rgb="FF000000"/>
        <rFont val="Times New Roman"/>
        <family val="1"/>
      </rPr>
      <t>Portfolio Metrics</t>
    </r>
  </si>
  <si>
    <r>
      <rPr>
        <sz val="9"/>
        <color rgb="FF000000"/>
        <rFont val="Times New Roman"/>
        <family val="1"/>
      </rPr>
      <t>Annualized portfolio yield during the quarter</t>
    </r>
    <r>
      <rPr>
        <vertAlign val="superscript"/>
        <sz val="9"/>
        <color rgb="FF000000"/>
        <rFont val="Times New Roman"/>
        <family val="1"/>
      </rPr>
      <t>(4)</t>
    </r>
  </si>
  <si>
    <r>
      <rPr>
        <sz val="9"/>
        <color rgb="FF000000"/>
        <rFont val="Times New Roman"/>
        <family val="1"/>
      </rPr>
      <t>Annualized cost of funds on average borrowing balance during the quarter</t>
    </r>
    <r>
      <rPr>
        <vertAlign val="superscript"/>
        <sz val="9"/>
        <color rgb="FF000000"/>
        <rFont val="Times New Roman"/>
        <family val="1"/>
      </rPr>
      <t>(5)</t>
    </r>
  </si>
  <si>
    <r>
      <rPr>
        <sz val="9"/>
        <color rgb="FF000000"/>
        <rFont val="Times New Roman"/>
        <family val="1"/>
      </rPr>
      <t>Annualized net yield for aggregate portfolio during the quarter</t>
    </r>
  </si>
  <si>
    <r>
      <rPr>
        <b/>
        <sz val="9"/>
        <color rgb="FF000000"/>
        <rFont val="Times New Roman"/>
        <family val="1"/>
      </rPr>
      <t>Portfolio Metrics Specific to RMBS and Agency Derivatives</t>
    </r>
  </si>
  <si>
    <r>
      <rPr>
        <sz val="8"/>
        <color rgb="FF000000"/>
        <rFont val="Times New Roman"/>
        <family val="1"/>
      </rPr>
      <t>(unaudited)</t>
    </r>
  </si>
  <si>
    <r>
      <rPr>
        <sz val="9"/>
        <color rgb="FF000000"/>
        <rFont val="Times New Roman"/>
        <family val="1"/>
      </rPr>
      <t>Weighted average cost basis of Agency principal and interest securities</t>
    </r>
    <r>
      <rPr>
        <vertAlign val="superscript"/>
        <sz val="9"/>
        <color rgb="FF000000"/>
        <rFont val="Times New Roman"/>
        <family val="1"/>
      </rPr>
      <t>(6)</t>
    </r>
  </si>
  <si>
    <r>
      <rPr>
        <sz val="9"/>
        <color rgb="FF000000"/>
        <rFont val="Times New Roman"/>
        <family val="1"/>
      </rPr>
      <t>Weighted average three month CPR on Agency RMBS</t>
    </r>
  </si>
  <si>
    <r>
      <rPr>
        <sz val="9"/>
        <color rgb="FF000000"/>
        <rFont val="Times New Roman"/>
        <family val="1"/>
      </rPr>
      <t>Fixed-rate investments as a percentage of aggregate RMBS and Agency Derivatives portfolio</t>
    </r>
  </si>
  <si>
    <r>
      <rPr>
        <sz val="9"/>
        <color rgb="FF000000"/>
        <rFont val="Times New Roman"/>
        <family val="1"/>
      </rPr>
      <t>Adjustable-rate investments as a percentage of aggregate RMBS and Agency Derivatives portfolio</t>
    </r>
  </si>
  <si>
    <r>
      <rPr>
        <b/>
        <sz val="9"/>
        <color rgb="FF000000"/>
        <rFont val="Times New Roman"/>
        <family val="1"/>
      </rPr>
      <t>Portfolio Metrics Specific to MSR</t>
    </r>
    <r>
      <rPr>
        <b/>
        <vertAlign val="superscript"/>
        <sz val="9"/>
        <color rgb="FF000000"/>
        <rFont val="Times New Roman"/>
        <family val="1"/>
      </rPr>
      <t>(7)</t>
    </r>
  </si>
  <si>
    <r>
      <rPr>
        <sz val="8"/>
        <color rgb="FF000000"/>
        <rFont val="Times New Roman"/>
        <family val="1"/>
      </rPr>
      <t>(dollars in thousands)</t>
    </r>
  </si>
  <si>
    <r>
      <rPr>
        <sz val="8"/>
        <color rgb="FF000000"/>
        <rFont val="Times New Roman"/>
        <family val="1"/>
      </rPr>
      <t>(unaudited)</t>
    </r>
  </si>
  <si>
    <t>Unpaid principal balance</t>
  </si>
  <si>
    <t>Weighted average gross coupon</t>
  </si>
  <si>
    <t>Weighted average current loan size</t>
  </si>
  <si>
    <r>
      <rPr>
        <sz val="9"/>
        <color rgb="FF000000"/>
        <rFont val="Times New Roman"/>
        <family val="1"/>
      </rPr>
      <t>Weighted average original FICO score</t>
    </r>
    <r>
      <rPr>
        <vertAlign val="superscript"/>
        <sz val="9"/>
        <color rgb="FF000000"/>
        <rFont val="Times New Roman"/>
        <family val="1"/>
      </rPr>
      <t>(8)</t>
    </r>
  </si>
  <si>
    <t>Weighted average original LTV</t>
  </si>
  <si>
    <t>60+ day delinquencies</t>
  </si>
  <si>
    <t>Net servicing fee</t>
  </si>
  <si>
    <t>Fair value losses</t>
  </si>
  <si>
    <t>Servicing income</t>
  </si>
  <si>
    <t>Servicing expenses</t>
  </si>
  <si>
    <t>Change in servicing reserves</t>
  </si>
  <si>
    <r>
      <rPr>
        <b/>
        <sz val="9"/>
        <color rgb="FF000000"/>
        <rFont val="Times New Roman"/>
        <family val="1"/>
      </rPr>
      <t>Other Investments and Risk Management Metrics</t>
    </r>
  </si>
  <si>
    <r>
      <rPr>
        <sz val="8"/>
        <color rgb="FF000000"/>
        <rFont val="Times New Roman"/>
        <family val="1"/>
      </rPr>
      <t>(dollars in thousands)</t>
    </r>
  </si>
  <si>
    <r>
      <rPr>
        <sz val="9"/>
        <color rgb="FF000000"/>
        <rFont val="Times New Roman"/>
        <family val="1"/>
      </rPr>
      <t>Net long TBA notional amount</t>
    </r>
    <r>
      <rPr>
        <vertAlign val="superscript"/>
        <sz val="9"/>
        <color rgb="FF000000"/>
        <rFont val="Times New Roman"/>
        <family val="1"/>
      </rPr>
      <t>(9)</t>
    </r>
  </si>
  <si>
    <r>
      <rPr>
        <sz val="9"/>
        <color rgb="FF000000"/>
        <rFont val="Times New Roman"/>
        <family val="1"/>
      </rPr>
      <t>Interest rate swaps notional, utilized to economically hedge interest rate exposure (or duration)</t>
    </r>
  </si>
  <si>
    <t>Swaptions net notional, utilized as macroeconomic hedges</t>
  </si>
  <si>
    <t>Total interest rate swaps and swaptions notional</t>
  </si>
  <si>
    <r>
      <rPr>
        <sz val="8"/>
        <color rgb="FF000000"/>
        <rFont val="Times New Roman"/>
        <family val="1"/>
      </rPr>
      <t>(1)    Other Agency includes hybrid ARMs and Agency derivatives.</t>
    </r>
  </si>
  <si>
    <r>
      <rPr>
        <sz val="8"/>
        <color rgb="FF000000"/>
        <rFont val="Times New Roman"/>
        <family val="1"/>
      </rPr>
      <t>(2)    Based on the loans underlying the MSR reported by subservicers on a month lag, adjusted for current month purchases.</t>
    </r>
  </si>
  <si>
    <r>
      <rPr>
        <sz val="8"/>
        <color rgb="FF000000"/>
        <rFont val="Times New Roman"/>
        <family val="1"/>
      </rPr>
      <t>(3)    Represents bond equivalent value of TBA position. Bond equivalent value is defined as notional amount multiplied by market price. Accounted for as derivative instruments in accordance with GAAP.</t>
    </r>
  </si>
  <si>
    <r>
      <rPr>
        <sz val="8"/>
        <color rgb="FF000000"/>
        <rFont val="Times New Roman"/>
        <family val="1"/>
      </rPr>
      <t>(4)    Includes interest income on RMBS and servicing income net of servicing expenses and amortization on MSR.</t>
    </r>
  </si>
  <si>
    <r>
      <rPr>
        <sz val="8"/>
        <color rgb="FF000000"/>
        <rFont val="Times New Roman"/>
        <family val="1"/>
      </rPr>
      <t>(5)    Cost of funds includes interest spread income/expense associated with the portfolio's interest rate swaps.</t>
    </r>
  </si>
  <si>
    <r>
      <rPr>
        <sz val="8"/>
        <color rgb="FF000000"/>
        <rFont val="Times New Roman"/>
        <family val="1"/>
      </rPr>
      <t>(6)    Weighted average cost basis includes RMBS principal and interest securities only. Average purchase price utilized carrying value for weighting purposes.</t>
    </r>
  </si>
  <si>
    <r>
      <rPr>
        <sz val="8"/>
        <color rgb="FF000000"/>
        <rFont val="Times New Roman"/>
        <family val="1"/>
      </rPr>
      <t>(7)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t>
    </r>
  </si>
  <si>
    <r>
      <rPr>
        <sz val="8"/>
        <color rgb="FF000000"/>
        <rFont val="Times New Roman"/>
        <family val="1"/>
      </rPr>
      <t>(8)    FICO represents a mortgage industry accepted credit score of a borrower.</t>
    </r>
  </si>
  <si>
    <r>
      <rPr>
        <sz val="8"/>
        <color rgb="FF000000"/>
        <rFont val="Times New Roman"/>
        <family val="1"/>
      </rPr>
      <t>(9)    Accounted for as derivative instruments in accordance with GAAP.</t>
    </r>
  </si>
  <si>
    <t>Financing Summary</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</si>
  <si>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</si>
  <si>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</si>
  <si>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</si>
  <si>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</si>
  <si>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t>(dollars in thousands, unaudited)</t>
  </si>
  <si>
    <t>Repurchase agreements collateralized by RMBS</t>
  </si>
  <si>
    <t>Repurchase agreements collateralized by MSR</t>
  </si>
  <si>
    <t>Total repurchase agreements</t>
  </si>
  <si>
    <r>
      <rPr>
        <sz val="9"/>
        <color rgb="FF000000"/>
        <rFont val="Times New Roman"/>
        <family val="1"/>
      </rPr>
      <t>Revolving credit facilities collateralized by MSR and related servicing advance obligations</t>
    </r>
  </si>
  <si>
    <t>Term notes payable collateralized by MSR</t>
  </si>
  <si>
    <t>n/a</t>
  </si>
  <si>
    <t>Unsecured convertible senior notes</t>
  </si>
  <si>
    <t>Total borrowings</t>
  </si>
  <si>
    <t>Borrowings by Collateral Type</t>
  </si>
  <si>
    <r>
      <rPr>
        <sz val="8"/>
        <color rgb="FF000000"/>
        <rFont val="Times New Roman"/>
        <family val="1"/>
      </rPr>
      <t>(dollars in thousands)</t>
    </r>
  </si>
  <si>
    <r>
      <rPr>
        <sz val="8"/>
        <color rgb="FF000000"/>
        <rFont val="Times New Roman"/>
        <family val="1"/>
      </rPr>
      <t>(unaudited)</t>
    </r>
  </si>
  <si>
    <r>
      <rPr>
        <b/>
        <sz val="9"/>
        <color rgb="FF000000"/>
        <rFont val="Times New Roman"/>
        <family val="1"/>
      </rPr>
      <t>Collateral type:</t>
    </r>
  </si>
  <si>
    <r>
      <rPr>
        <sz val="9"/>
        <color rgb="FF000000"/>
        <rFont val="Times New Roman"/>
        <family val="1"/>
      </rPr>
      <t>Agency RMBS and Agency Derivatives</t>
    </r>
  </si>
  <si>
    <t>Mortgage servicing rights and related servicing advance obligations</t>
  </si>
  <si>
    <t>Other - secured</t>
  </si>
  <si>
    <r>
      <rPr>
        <sz val="9"/>
        <color rgb="FF000000"/>
        <rFont val="Times New Roman"/>
        <family val="1"/>
      </rPr>
      <t>Other - unsecured</t>
    </r>
    <r>
      <rPr>
        <vertAlign val="superscript"/>
        <sz val="9"/>
        <color rgb="FF000000"/>
        <rFont val="Times New Roman"/>
        <family val="1"/>
      </rPr>
      <t>(1)</t>
    </r>
  </si>
  <si>
    <t>Total</t>
  </si>
  <si>
    <r>
      <rPr>
        <sz val="9"/>
        <color rgb="FF000000"/>
        <rFont val="Times New Roman"/>
        <family val="1"/>
      </rPr>
      <t>Debt-to-equity ratio at period-end</t>
    </r>
    <r>
      <rPr>
        <vertAlign val="superscript"/>
        <sz val="9"/>
        <color rgb="FF000000"/>
        <rFont val="Times New Roman"/>
        <family val="1"/>
      </rPr>
      <t>(2)</t>
    </r>
  </si>
  <si>
    <r>
      <rPr>
        <sz val="9"/>
        <color rgb="FF000000"/>
        <rFont val="Times New Roman"/>
        <family val="1"/>
      </rPr>
      <t>Economic debt-to-equity ratio at period-end</t>
    </r>
    <r>
      <rPr>
        <vertAlign val="superscript"/>
        <sz val="9"/>
        <color rgb="FF000000"/>
        <rFont val="Times New Roman"/>
        <family val="1"/>
      </rPr>
      <t>(3)</t>
    </r>
  </si>
  <si>
    <r>
      <rPr>
        <b/>
        <sz val="9"/>
        <color rgb="FF000000"/>
        <rFont val="Times New Roman"/>
        <family val="1"/>
      </rPr>
      <t>Cost of Funds Metrics</t>
    </r>
  </si>
  <si>
    <r>
      <rPr>
        <sz val="9"/>
        <color rgb="FF000000"/>
        <rFont val="Times New Roman"/>
        <family val="1"/>
      </rPr>
      <t>Annualized cost of funds on average borrowings during the quarter:</t>
    </r>
  </si>
  <si>
    <r>
      <rPr>
        <sz val="9"/>
        <color rgb="FF000000"/>
        <rFont val="Times New Roman"/>
        <family val="1"/>
      </rPr>
      <t>Mortgage servicing rights and related servicing advance obligations</t>
    </r>
    <r>
      <rPr>
        <vertAlign val="superscript"/>
        <sz val="9"/>
        <color rgb="FF000000"/>
        <rFont val="Times New Roman"/>
        <family val="1"/>
      </rPr>
      <t>(4)</t>
    </r>
  </si>
  <si>
    <r>
      <rPr>
        <sz val="9"/>
        <color rgb="FF000000"/>
        <rFont val="Times New Roman"/>
        <family val="1"/>
      </rPr>
      <t>Other - unsecured</t>
    </r>
    <r>
      <rPr>
        <vertAlign val="superscript"/>
        <sz val="9"/>
        <color rgb="FF000000"/>
        <rFont val="Times New Roman"/>
        <family val="1"/>
      </rPr>
      <t>(1)(4)</t>
    </r>
  </si>
  <si>
    <r>
      <rPr>
        <sz val="8"/>
        <color rgb="FF000000"/>
        <rFont val="Times New Roman"/>
        <family val="1"/>
      </rPr>
      <t>(1)    Unsecured convertible senior notes.</t>
    </r>
  </si>
  <si>
    <r>
      <rPr>
        <sz val="8"/>
        <color rgb="FF000000"/>
        <rFont val="Times New Roman"/>
        <family val="1"/>
      </rPr>
      <t>(2)    Defined as total borrowings to fund RMBS, MSR and Agency Derivatives, divided by total equity.</t>
    </r>
  </si>
  <si>
    <r>
      <rPr>
        <sz val="8"/>
        <color rgb="FF000000"/>
        <rFont val="Times New Roman"/>
        <family val="1"/>
      </rPr>
      <t>(3)    Defined as total borrowings to fund RMBS, MSR and Agency Derivatives, plus the implied debt on net TBA positions, divided by total equity.</t>
    </r>
  </si>
  <si>
    <r>
      <rPr>
        <sz val="8"/>
        <color rgb="FF000000"/>
        <rFont val="Times New Roman"/>
        <family val="1"/>
      </rPr>
      <t>(4)    Includes amortization of debt issuance costs.</t>
    </r>
  </si>
  <si>
    <t>TWO HARBORS INVESTMENT CORP.</t>
  </si>
  <si>
    <t>CONSOLIDATED BALANCE SHEETS</t>
  </si>
  <si>
    <t>(dollars in thousands, except share data)</t>
  </si>
  <si>
    <t>ASSETS</t>
  </si>
  <si>
    <t>Available-for-sale securities, at fair value (amortized cost $7,005,013 and $14,043,175, respectively; allowance for credit losses $14,238 and $22,528, respectively)</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</si>
  <si>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</si>
  <si>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</si>
  <si>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</si>
  <si>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</si>
  <si>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</si>
  <si>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</si>
  <si>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</si>
  <si>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</si>
  <si>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</si>
  <si>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</si>
  <si>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</si>
  <si>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</si>
  <si>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</si>
  <si>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</si>
  <si>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</si>
  <si>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</si>
  <si>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</si>
  <si>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</si>
  <si>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</si>
  <si>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</si>
  <si>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</si>
  <si>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</si>
  <si>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t>Preferred stock, par value $0.01 per share; 100,000,000 shares authorized and 29,050,000 and 40,050,000 shares issued and outstanding, respectively ($726,250 and $1,001,250 liquidation preference, respectively)</t>
  </si>
  <si>
    <t>Common stock, par value $0.01 per share; 700,000,000 shares authorized and 343,911,324 and 273,703,882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</si>
  <si>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</si>
  <si>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</si>
  <si>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</si>
  <si>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</si>
  <si>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</si>
  <si>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</si>
  <si>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CONSOLIDATED STATEMENTS OF COMPREHENSIVE (LOSS) INCOME</t>
  </si>
  <si>
    <t>Certain prior period amounts have been reclassified to conform to the current period presentation</t>
  </si>
  <si>
    <t>Three Months Ended 
December 31,</t>
  </si>
  <si>
    <t>Year Ended 
December 31,</t>
  </si>
  <si>
    <t>2021</t>
  </si>
  <si>
    <t>2020</t>
  </si>
  <si>
    <t>Interest income:</t>
  </si>
  <si>
    <t>Available-for-sale securities</t>
  </si>
  <si>
    <t>Total interest income</t>
  </si>
  <si>
    <t>Interest expense:</t>
  </si>
  <si>
    <t>Federal Home Loan Bank advances</t>
  </si>
  <si>
    <t>Total interest expense</t>
  </si>
  <si>
    <t>Net interest income</t>
  </si>
  <si>
    <t>Other income (loss):</t>
  </si>
  <si>
    <t>Gain (loss) on investment securities</t>
  </si>
  <si>
    <t>(Loss) gain on servicing asset</t>
  </si>
  <si>
    <t>Gain (loss) on interest rate swap and swaption agreements</t>
  </si>
  <si>
    <t>(Loss) gain on other derivative instruments</t>
  </si>
  <si>
    <t>Other income (loss)</t>
  </si>
  <si>
    <t>Total other income (loss)</t>
  </si>
  <si>
    <t>Expenses:</t>
  </si>
  <si>
    <t>Management fees</t>
  </si>
  <si>
    <t>Compensation and benefits</t>
  </si>
  <si>
    <t>Other operating expenses</t>
  </si>
  <si>
    <t>Restructuring charges</t>
  </si>
  <si>
    <t>Total expenses</t>
  </si>
  <si>
    <t>Income (loss) before income taxes</t>
  </si>
  <si>
    <t>Provision for (benefit from) income taxes</t>
  </si>
  <si>
    <t>Net (loss) income</t>
  </si>
  <si>
    <t>Dividends on preferred stock</t>
  </si>
  <si>
    <t>Net (loss) income attributable to common stockholders</t>
  </si>
  <si>
    <t>Basic (loss) earnings per weighted average common share</t>
  </si>
  <si>
    <t>Diluted (loss) earnings per weighted average common share</t>
  </si>
  <si>
    <t>Dividends declared per common share</t>
  </si>
  <si>
    <t>Weighted average number of shares of common stock:</t>
  </si>
  <si>
    <t>Basic</t>
  </si>
  <si>
    <r>
      <rPr>
        <sz val="10"/>
        <color rgb="FF000000"/>
        <rFont val="Times New Roman"/>
        <family val="1"/>
      </rPr>
      <t>Diluted</t>
    </r>
  </si>
  <si>
    <t>Comprehensive (loss) income:</t>
  </si>
  <si>
    <t>Other comprehensive loss, net of tax:</t>
  </si>
  <si>
    <t>Unrealized loss on available-for-sale securities</t>
  </si>
  <si>
    <t>Other comprehensive loss</t>
  </si>
  <si>
    <t>Comprehensive (loss) income</t>
  </si>
  <si>
    <t>Comprehensive (loss) income attributable to common stockholders</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</si>
  <si>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</si>
  <si>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</si>
  <si>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</si>
  <si>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September 30,</t>
  </si>
  <si>
    <r>
      <rPr>
        <sz val="9"/>
        <color rgb="FF000000"/>
        <rFont val="Times New Roman"/>
        <family val="1"/>
      </rPr>
      <t>(unaudited)</t>
    </r>
  </si>
  <si>
    <t>Reconciliation of Comprehensive (loss) income to Earnings Available for Distribution:</t>
  </si>
  <si>
    <t>Adjustment for other comprehensive loss attributable to common stockholders:</t>
  </si>
  <si>
    <t>Adjustments for non-EAD:</t>
  </si>
  <si>
    <t>Realized gain on securities</t>
  </si>
  <si>
    <t>Unrealized loss (gain) on securities</t>
  </si>
  <si>
    <t>Provision for credit losses</t>
  </si>
  <si>
    <t>Realized and unrealized loss (gain) on mortgage servicing rights</t>
  </si>
  <si>
    <t>Realized loss (gain) on termination or expiration of interest rate swaps and swaptions</t>
  </si>
  <si>
    <t>Unrealized (gain) loss on interest rate swaps and swaptions</t>
  </si>
  <si>
    <t>Loss on other derivative instruments</t>
  </si>
  <si>
    <t>Other income</t>
  </si>
  <si>
    <t>Non-cash equity compensation expense</t>
  </si>
  <si>
    <t>Other nonrecurring expenses</t>
  </si>
  <si>
    <t>Change in restructuring charges</t>
  </si>
  <si>
    <t>Net provision for income taxes on non-EAD</t>
  </si>
  <si>
    <r>
      <rPr>
        <sz val="9"/>
        <color rgb="FF000000"/>
        <rFont val="Times New Roman"/>
        <family val="1"/>
      </rPr>
      <t>Earnings available for distribution to common stockholders</t>
    </r>
    <r>
      <rPr>
        <vertAlign val="superscript"/>
        <sz val="9"/>
        <color rgb="FF000000"/>
        <rFont val="Times New Roman"/>
        <family val="1"/>
      </rPr>
      <t>(1)</t>
    </r>
  </si>
  <si>
    <t>Weighted average basic common shares</t>
  </si>
  <si>
    <r>
      <rPr>
        <sz val="9"/>
        <color rgb="FF000000"/>
        <rFont val="Times New Roman"/>
        <family val="1"/>
      </rPr>
      <t>Earnings available for distribution to common stockholders per weighted average basic common share</t>
    </r>
  </si>
  <si>
    <t>SUMMARY OF QUARTERLY EARNINGS AVAILABLE FOR DISTRIBUTION</t>
  </si>
  <si>
    <t>(dollars in millions, except per share data)</t>
  </si>
  <si>
    <t>Three Months Ended</t>
  </si>
  <si>
    <t>Net Interest Income:</t>
  </si>
  <si>
    <t>Interest income</t>
  </si>
  <si>
    <t>Interest expense</t>
  </si>
  <si>
    <t>Other income:</t>
  </si>
  <si>
    <t>Gain on investment securities</t>
  </si>
  <si>
    <r>
      <rPr>
        <sz val="9"/>
        <color rgb="FF000000"/>
        <rFont val="Times New Roman"/>
        <family val="1"/>
      </rPr>
      <t>Servicing income, net of amortization</t>
    </r>
    <r>
      <rPr>
        <vertAlign val="superscript"/>
        <sz val="9"/>
        <color rgb="FF000000"/>
        <rFont val="Times New Roman"/>
        <family val="1"/>
      </rPr>
      <t>(1)</t>
    </r>
  </si>
  <si>
    <t>Interest spread on interest rate swaps</t>
  </si>
  <si>
    <t>Gain on other derivative instruments</t>
  </si>
  <si>
    <t>Total other income</t>
  </si>
  <si>
    <t>Operating expenses</t>
  </si>
  <si>
    <r>
      <rPr>
        <sz val="9"/>
        <color rgb="FF000000"/>
        <rFont val="Times New Roman"/>
        <family val="1"/>
      </rPr>
      <t>Earnings available for distribution before income taxes</t>
    </r>
  </si>
  <si>
    <t>Earnings available for distribution</t>
  </si>
  <si>
    <t>Earnings available for distribution return on average common equity</t>
  </si>
  <si>
    <r>
      <rPr>
        <sz val="8"/>
        <color rgb="FF000000"/>
        <rFont val="Times New Roman"/>
        <family val="1"/>
      </rPr>
      <t xml:space="preserve">(1)    Amortization refers to the portion of change in fair value of MSR primarily attributed to the realization of expected cash flows (runoff) of the portfolio. This amortization has been deducted from Earnings Available for Distribution. Amortization of MSR is deemed a non-GAAP measure due to the company’s decision to account for MSR at fair value. </t>
    </r>
  </si>
  <si>
    <t>(3)    EAD includes U.S. Treasury futures income of $0.01 per basic common share for the three months ended December 31, 2021 and $0.03 per basic common share for the three months ended September 30, 2021. Had U.S. Treasury futures income been included for the three months ended June 30, 2021 and March 31, 2021, EAD would have been $0.02 higher, or $0.21 per basic common share, and $0.01 higher, or $0.18 per basic common share, respectively.  U.S. Treasury futures income was de minimis in prior quarters.</t>
  </si>
  <si>
    <r>
      <t>Earnings available for distribution to common stockholders</t>
    </r>
    <r>
      <rPr>
        <b/>
        <vertAlign val="superscript"/>
        <sz val="9"/>
        <color rgb="FF000000"/>
        <rFont val="Times New Roman"/>
        <family val="1"/>
      </rPr>
      <t>(2)</t>
    </r>
  </si>
  <si>
    <r>
      <t>Earnings available for distribution to common stockholders per weighted average basic common share</t>
    </r>
    <r>
      <rPr>
        <vertAlign val="superscript"/>
        <sz val="9"/>
        <color rgb="FF000000"/>
        <rFont val="Times New Roman"/>
        <family val="1"/>
      </rPr>
      <t>(3)</t>
    </r>
  </si>
  <si>
    <t xml:space="preserve">(1)   Earnings Available for Distribution, or EAD, is a non-GAAP measure. Please see page 11 for a definition of Earnings Available for Distribution and a reconciliation of GAAP to non-GAAP financial information. </t>
  </si>
  <si>
    <t>Income tax expense (benefit)</t>
  </si>
  <si>
    <t>(1) EAD is a non-GAAP measure that we define as comprehensive (loss) income attributable to common stockholders, excluding “realized and unrealized gains and losses” (provision for (reversal of) credit losses, realized and unrealized gains and losses on the aggregate portfolio, reserve expense for representation and warranty obligations on MSR, non-cash compensation expense related to restricted common stock, other nonrecurring expenses and restructuring charges). As defined, EAD includes net interest income, accrual and settlement of interest on derivatives, dollar roll income on TBAs, U.S. Treasury futures income, servicing income, net of estimated amortization on MSR and recurring cash related operating expenses. Dollar roll income is the economic equivalent to holding and financing Agency RMBS using short-term repurchase agreements. U.S. Treasury futures income is the economic equivalent to holding and financing a relevant cheapest-to-deliver U.S. Treasury note or bond using short-term repurchase agreements. EAD provides supplemental information to assist investors in analyzing the Company’s results of operations and helps facilitate comparisons to industry peers. EAD is one of several measures our board of directors considers to determine the amount of dividends to declare on our common stock and should not be considered an indication of our taxable income or as a proxy for the amount of dividends we may declare.</t>
  </si>
  <si>
    <t xml:space="preserve">(2)    Earnings Available for Distribution, or EAD, is a non-GAAP measure. Please see page 11 for a definition of Earnings Available for Distribution and a reconciliation of GAAP to non-GAAP financial information. </t>
  </si>
  <si>
    <r>
      <t>(</t>
    </r>
    <r>
      <rPr>
        <sz val="8"/>
        <color rgb="FF000000"/>
        <rFont val="Times New Roman"/>
        <family val="1"/>
      </rPr>
      <t>2</t>
    </r>
    <r>
      <rPr>
        <sz val="8"/>
        <color rgb="FF000000"/>
        <rFont val="Times New Roman"/>
        <family val="1"/>
      </rPr>
      <t>)   Dividend yield is calculated based on annualizing the dividends declared in the given period, divided by the closing share price as of the end of the period.</t>
    </r>
  </si>
  <si>
    <r>
      <t>(</t>
    </r>
    <r>
      <rPr>
        <sz val="8"/>
        <color rgb="FF000000"/>
        <rFont val="Times New Roman"/>
        <family val="1"/>
      </rPr>
      <t>3</t>
    </r>
    <r>
      <rPr>
        <sz val="8"/>
        <color rgb="FF000000"/>
        <rFont val="Times New Roman"/>
        <family val="1"/>
      </rPr>
      <t>)   Return on book value is defined as the increase (decrease) in book value per common share from the beginning to the end of the given period, plus dividends declared in the period, divided by the book value as of the beginning of the period.</t>
    </r>
  </si>
  <si>
    <t>(4)   Excludes non-cash equity compensation expense of $2.5 million for the fourth quarter of 2021 and $2.6 million for the third quarter of 2021 and nonrecurring expenses of $7.0 million for the fourth quarter of 2021 and $1.2 million for the third quarter of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</si>
</sst>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quot;$&quot;* #,##0,_);&quot;$&quot;* \(#,##0,\);&quot;$&quot;* &quot;-&quot;_);_(@_)"/>
    <numFmt numFmtId="165" formatCode="&quot;$&quot;* #,##0.00_);&quot;$&quot;* \(#,##0.00\);&quot;$&quot;* &quot;-&quot;_);_(@_)"/>
    <numFmt numFmtId="166" formatCode="#,##0.0_)%;\(#,##0.0\)%;&quot;-&quot;_)\%;_(@_)"/>
    <numFmt numFmtId="167" formatCode="#,##0.0%_);\(#,##0.0%\);&quot;-&quot;\%_);_(@_)"/>
    <numFmt numFmtId="168" formatCode="* #,##0,;* \(#,##0,\);* &quot;-&quot;;_(@_)"/>
    <numFmt numFmtId="169" formatCode="#,##0.00_)%;\(#,##0.00\)%;&quot;-&quot;_)\%;_(@_)"/>
    <numFmt numFmtId="170" formatCode="#0;&quot;-&quot;#0;&quot;-&quot;;_(@_)"/>
    <numFmt numFmtId="171" formatCode="#,##0_)%;\(#,##0\)%;&quot;-&quot;_)\%;_(@_)"/>
    <numFmt numFmtId="172" formatCode="#0.0_)%;\(#0.0\)%;&quot;-&quot;_)\%;_(@_)"/>
    <numFmt numFmtId="173" formatCode="* #,##0.0&quot; basis points&quot;;* &quot;-&quot;#,##0.0&quot; basis points&quot;;* &quot;-&quot;&quot; basis points&quot;;_(@_)"/>
    <numFmt numFmtId="174" formatCode="* #,##0.0_)&quot; basis points&quot;;* \(#,##0.0\)&quot; basis points&quot;;* &quot;-&quot;_)&quot; basis points&quot;;_(@_)"/>
    <numFmt numFmtId="175" formatCode="mmmm\ d\,\ yyyy"/>
    <numFmt numFmtId="176" formatCode="* #,##0.00;* \(#,##0.00\);* &quot;-&quot;;_(@_)"/>
    <numFmt numFmtId="177" formatCode="* #,##0;* \(#,##0\);* &quot;-&quot;;_(@_)"/>
    <numFmt numFmtId="178" formatCode="#0;\(#0\);&quot;-&quot;;_(@_)"/>
    <numFmt numFmtId="179" formatCode="* #,##0.0_)&quot;:1.0&quot;;* \(#,##0.0\)&quot;:1.0&quot;;* &quot;-&quot;_)&quot;:1.0&quot;;_(@_)"/>
    <numFmt numFmtId="180" formatCode="mmmm\ d\,\_x000a_yyyy"/>
    <numFmt numFmtId="181" formatCode="#0;&quot;-&quot;#0;#0;_(@_)"/>
    <numFmt numFmtId="182" formatCode="yyyy"/>
    <numFmt numFmtId="183" formatCode="&quot;$&quot;* #,##0.0,,_);&quot;$&quot;* \(#,##0.0,,\);&quot;$&quot;* &quot;-&quot;_);_(@_)"/>
    <numFmt numFmtId="184" formatCode="* #,##0.0,,;* \(#,##0.0,,\);* &quot;-&quot;;_(@_)"/>
  </numFmts>
  <fonts count="16"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b/>
      <sz val="9"/>
      <color rgb="FF000000"/>
      <name val="Times New Roman"/>
      <family val="1"/>
    </font>
    <font>
      <sz val="9"/>
      <color rgb="FF000000"/>
      <name val="Times New Roman"/>
      <family val="1"/>
    </font>
    <font>
      <b/>
      <u/>
      <sz val="9"/>
      <color rgb="FF000000"/>
      <name val="Times New Roman"/>
      <family val="1"/>
    </font>
    <font>
      <sz val="8"/>
      <color rgb="FF000000"/>
      <name val="Times New Roman"/>
      <family val="1"/>
    </font>
    <font>
      <b/>
      <sz val="10"/>
      <color rgb="FF000000"/>
      <name val="Times New Roman"/>
      <family val="1"/>
    </font>
    <font>
      <i/>
      <sz val="10"/>
      <color rgb="FF000000"/>
      <name val="Times New Roman"/>
      <family val="1"/>
    </font>
    <font>
      <i/>
      <sz val="9"/>
      <color rgb="FF000000"/>
      <name val="Times New Roman"/>
      <family val="1"/>
    </font>
    <font>
      <vertAlign val="superscript"/>
      <sz val="9"/>
      <color rgb="FF000000"/>
      <name val="Times New Roman"/>
      <family val="1"/>
    </font>
    <font>
      <b/>
      <vertAlign val="superscript"/>
      <sz val="9"/>
      <color rgb="FF000000"/>
      <name val="Times New Roman"/>
      <family val="1"/>
    </font>
    <font>
      <b/>
      <sz val="9"/>
      <color rgb="FF000000"/>
      <name val="Times New Roman"/>
      <family val="1"/>
    </font>
    <font>
      <sz val="9"/>
      <color rgb="FF000000"/>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9">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thin">
        <color auto="1"/>
      </top>
      <bottom style="thin">
        <color auto="1"/>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35">
    <xf numFmtId="0" fontId="0" fillId="0" borderId="0" xfId="0"/>
    <xf numFmtId="0" fontId="1" fillId="0" borderId="0" xfId="1" applyFont="1" applyAlignment="1">
      <alignment wrapText="1"/>
    </xf>
    <xf numFmtId="0" fontId="1" fillId="2" borderId="0" xfId="0" applyFont="1" applyFill="1" applyAlignment="1">
      <alignment horizontal="left" wrapText="1"/>
    </xf>
    <xf numFmtId="0" fontId="1" fillId="3" borderId="0" xfId="0" applyFont="1" applyFill="1" applyAlignment="1">
      <alignment horizontal="left" wrapText="1"/>
    </xf>
    <xf numFmtId="0" fontId="5" fillId="2" borderId="1" xfId="0" applyFont="1" applyFill="1" applyBorder="1" applyAlignment="1">
      <alignment horizontal="center" wrapText="1"/>
    </xf>
    <xf numFmtId="0" fontId="1" fillId="3" borderId="0" xfId="0" applyFont="1" applyFill="1" applyAlignment="1">
      <alignment horizontal="left" wrapText="1" indent="1"/>
    </xf>
    <xf numFmtId="0" fontId="1" fillId="3" borderId="2" xfId="0" applyFont="1" applyFill="1" applyBorder="1" applyAlignment="1">
      <alignment horizontal="center" wrapText="1"/>
    </xf>
    <xf numFmtId="0" fontId="6" fillId="2" borderId="0" xfId="0" applyFont="1" applyFill="1" applyAlignment="1">
      <alignment horizontal="left" wrapText="1"/>
    </xf>
    <xf numFmtId="164" fontId="6" fillId="2" borderId="3" xfId="0" applyNumberFormat="1" applyFont="1" applyFill="1" applyBorder="1" applyAlignment="1">
      <alignment wrapText="1"/>
    </xf>
    <xf numFmtId="165" fontId="6" fillId="2" borderId="3" xfId="0" applyNumberFormat="1" applyFont="1" applyFill="1" applyBorder="1" applyAlignment="1">
      <alignment wrapText="1"/>
    </xf>
    <xf numFmtId="166" fontId="6" fillId="2" borderId="3" xfId="0" applyNumberFormat="1" applyFont="1" applyFill="1" applyBorder="1" applyAlignment="1">
      <alignment horizontal="right" wrapText="1"/>
    </xf>
    <xf numFmtId="164" fontId="6" fillId="2" borderId="3" xfId="0" applyNumberFormat="1" applyFont="1" applyFill="1" applyBorder="1" applyAlignment="1">
      <alignment wrapText="1"/>
    </xf>
    <xf numFmtId="0" fontId="6" fillId="3" borderId="0" xfId="0" applyFont="1" applyFill="1" applyAlignment="1">
      <alignment horizontal="left" wrapText="1"/>
    </xf>
    <xf numFmtId="164" fontId="6" fillId="3" borderId="0" xfId="0" applyNumberFormat="1" applyFont="1" applyFill="1" applyAlignment="1">
      <alignment wrapText="1"/>
    </xf>
    <xf numFmtId="165" fontId="6" fillId="3" borderId="0" xfId="0" applyNumberFormat="1" applyFont="1" applyFill="1" applyAlignment="1">
      <alignment wrapText="1"/>
    </xf>
    <xf numFmtId="166" fontId="6" fillId="3" borderId="0" xfId="0" applyNumberFormat="1" applyFont="1" applyFill="1" applyAlignment="1">
      <alignment horizontal="right" wrapText="1"/>
    </xf>
    <xf numFmtId="0" fontId="1" fillId="2" borderId="0" xfId="0" applyFont="1" applyFill="1" applyAlignment="1">
      <alignment wrapText="1"/>
    </xf>
    <xf numFmtId="164" fontId="6" fillId="2" borderId="0" xfId="0" applyNumberFormat="1" applyFont="1" applyFill="1" applyAlignment="1">
      <alignment wrapText="1"/>
    </xf>
    <xf numFmtId="165" fontId="6" fillId="2" borderId="0" xfId="0" applyNumberFormat="1" applyFont="1" applyFill="1" applyAlignment="1">
      <alignment wrapText="1"/>
    </xf>
    <xf numFmtId="166" fontId="6" fillId="2" borderId="0" xfId="0" applyNumberFormat="1" applyFont="1" applyFill="1" applyAlignment="1">
      <alignment horizontal="right" wrapText="1"/>
    </xf>
    <xf numFmtId="164" fontId="6" fillId="2" borderId="0" xfId="0" applyNumberFormat="1" applyFont="1" applyFill="1" applyAlignment="1">
      <alignment wrapText="1"/>
    </xf>
    <xf numFmtId="0" fontId="7" fillId="2" borderId="0" xfId="0" applyFont="1" applyFill="1" applyAlignment="1">
      <alignment horizontal="left" wrapText="1"/>
    </xf>
    <xf numFmtId="0" fontId="1" fillId="3" borderId="0" xfId="0" applyFont="1" applyFill="1" applyAlignment="1">
      <alignment wrapText="1"/>
    </xf>
    <xf numFmtId="0" fontId="1" fillId="3" borderId="0" xfId="0" applyFont="1" applyFill="1" applyAlignment="1">
      <alignment wrapText="1"/>
    </xf>
    <xf numFmtId="167" fontId="6" fillId="2" borderId="0" xfId="0" applyNumberFormat="1" applyFont="1" applyFill="1" applyAlignment="1">
      <alignment horizontal="right" wrapText="1"/>
    </xf>
    <xf numFmtId="0" fontId="5" fillId="2" borderId="0" xfId="0" applyFont="1" applyFill="1" applyAlignment="1">
      <alignment horizontal="center" wrapText="1"/>
    </xf>
    <xf numFmtId="0" fontId="5" fillId="3" borderId="3" xfId="0" applyFont="1" applyFill="1" applyBorder="1" applyAlignment="1">
      <alignment horizontal="center" wrapText="1"/>
    </xf>
    <xf numFmtId="0" fontId="6" fillId="3" borderId="0" xfId="0" applyFont="1" applyFill="1" applyAlignment="1">
      <alignment horizontal="center" wrapText="1"/>
    </xf>
    <xf numFmtId="0" fontId="6" fillId="2" borderId="0" xfId="0" applyFont="1" applyFill="1" applyAlignment="1">
      <alignment horizontal="right" wrapText="1"/>
    </xf>
    <xf numFmtId="0" fontId="6" fillId="3" borderId="0" xfId="0" applyFont="1" applyFill="1" applyAlignment="1">
      <alignment horizontal="right" wrapText="1"/>
    </xf>
    <xf numFmtId="0" fontId="5" fillId="2" borderId="0" xfId="0" applyFont="1" applyFill="1" applyAlignment="1">
      <alignment horizontal="right" wrapText="1"/>
    </xf>
    <xf numFmtId="0" fontId="5" fillId="2" borderId="0" xfId="0" applyFont="1" applyFill="1" applyAlignment="1">
      <alignment horizontal="left" wrapText="1"/>
    </xf>
    <xf numFmtId="0" fontId="1" fillId="2" borderId="0" xfId="0" applyFont="1" applyFill="1" applyAlignment="1">
      <alignment horizontal="center" wrapText="1"/>
    </xf>
    <xf numFmtId="0" fontId="5" fillId="3" borderId="1" xfId="0" applyFont="1" applyFill="1" applyBorder="1" applyAlignment="1">
      <alignment horizontal="center" wrapText="1"/>
    </xf>
    <xf numFmtId="0" fontId="1" fillId="3" borderId="0" xfId="0" applyFont="1" applyFill="1" applyAlignment="1">
      <alignment horizontal="center" wrapText="1"/>
    </xf>
    <xf numFmtId="0" fontId="1" fillId="2" borderId="3" xfId="0" applyFont="1" applyFill="1" applyBorder="1" applyAlignment="1">
      <alignment horizontal="left" wrapText="1"/>
    </xf>
    <xf numFmtId="0" fontId="6" fillId="3" borderId="0" xfId="0" applyFont="1" applyFill="1" applyAlignment="1">
      <alignment wrapText="1"/>
    </xf>
    <xf numFmtId="168" fontId="6" fillId="3" borderId="1" xfId="0" applyNumberFormat="1" applyFont="1" applyFill="1" applyBorder="1" applyAlignment="1">
      <alignment wrapText="1"/>
    </xf>
    <xf numFmtId="166" fontId="6" fillId="3" borderId="1" xfId="0" applyNumberFormat="1" applyFont="1" applyFill="1" applyBorder="1" applyAlignment="1">
      <alignment horizontal="right" wrapText="1"/>
    </xf>
    <xf numFmtId="0" fontId="6" fillId="2" borderId="0" xfId="0" applyFont="1" applyFill="1" applyAlignment="1">
      <alignment horizontal="left" wrapText="1" indent="2"/>
    </xf>
    <xf numFmtId="168" fontId="6" fillId="2" borderId="3" xfId="0" applyNumberFormat="1" applyFont="1" applyFill="1" applyBorder="1" applyAlignment="1">
      <alignment wrapText="1"/>
    </xf>
    <xf numFmtId="168" fontId="6" fillId="3" borderId="0" xfId="0" applyNumberFormat="1" applyFont="1" applyFill="1" applyAlignment="1">
      <alignment wrapText="1"/>
    </xf>
    <xf numFmtId="0" fontId="6" fillId="2" borderId="0" xfId="0" applyFont="1" applyFill="1" applyAlignment="1">
      <alignment wrapText="1"/>
    </xf>
    <xf numFmtId="168" fontId="6" fillId="2" borderId="1" xfId="0" applyNumberFormat="1" applyFont="1" applyFill="1" applyBorder="1" applyAlignment="1">
      <alignment wrapText="1"/>
    </xf>
    <xf numFmtId="168" fontId="6" fillId="3" borderId="3" xfId="0" applyNumberFormat="1" applyFont="1" applyFill="1" applyBorder="1" applyAlignment="1">
      <alignment wrapText="1"/>
    </xf>
    <xf numFmtId="0" fontId="6" fillId="3" borderId="0" xfId="0" applyFont="1" applyFill="1" applyAlignment="1">
      <alignment wrapText="1" indent="2"/>
    </xf>
    <xf numFmtId="164" fontId="6" fillId="3" borderId="4" xfId="0" applyNumberFormat="1" applyFont="1" applyFill="1" applyBorder="1" applyAlignment="1">
      <alignment wrapText="1"/>
    </xf>
    <xf numFmtId="0" fontId="9" fillId="3" borderId="1" xfId="0" applyFont="1" applyFill="1" applyBorder="1" applyAlignment="1">
      <alignment horizontal="center" wrapText="1"/>
    </xf>
    <xf numFmtId="0" fontId="1" fillId="2" borderId="3" xfId="0" applyFont="1" applyFill="1" applyBorder="1" applyAlignment="1">
      <alignment horizontal="left" wrapText="1" indent="1"/>
    </xf>
    <xf numFmtId="169" fontId="6" fillId="3" borderId="0" xfId="0" applyNumberFormat="1" applyFont="1" applyFill="1" applyAlignment="1">
      <alignment horizontal="right" wrapText="1"/>
    </xf>
    <xf numFmtId="169" fontId="6" fillId="2" borderId="0" xfId="0" applyNumberFormat="1" applyFont="1" applyFill="1" applyAlignment="1">
      <alignment horizontal="right" wrapText="1"/>
    </xf>
    <xf numFmtId="0" fontId="1" fillId="3" borderId="1" xfId="0" applyFont="1" applyFill="1" applyBorder="1" applyAlignment="1">
      <alignment horizontal="center" wrapText="1"/>
    </xf>
    <xf numFmtId="0" fontId="1" fillId="2" borderId="3" xfId="0" applyFont="1" applyFill="1" applyBorder="1" applyAlignment="1">
      <alignment horizontal="center" wrapText="1"/>
    </xf>
    <xf numFmtId="0" fontId="5" fillId="2" borderId="2" xfId="0" applyFont="1" applyFill="1" applyBorder="1" applyAlignment="1">
      <alignment horizontal="center" wrapText="1"/>
    </xf>
    <xf numFmtId="0" fontId="1" fillId="3" borderId="3" xfId="0" applyFont="1" applyFill="1" applyBorder="1" applyAlignment="1">
      <alignment horizontal="left" wrapText="1"/>
    </xf>
    <xf numFmtId="170" fontId="6" fillId="3" borderId="0" xfId="0" applyNumberFormat="1" applyFont="1" applyFill="1" applyAlignment="1">
      <alignment horizontal="right" wrapText="1"/>
    </xf>
    <xf numFmtId="171" fontId="6" fillId="2" borderId="0" xfId="0" applyNumberFormat="1" applyFont="1" applyFill="1" applyAlignment="1">
      <alignment horizontal="right" wrapText="1"/>
    </xf>
    <xf numFmtId="172" fontId="6" fillId="3" borderId="0" xfId="0" applyNumberFormat="1" applyFont="1" applyFill="1" applyAlignment="1">
      <alignment horizontal="right" wrapText="1"/>
    </xf>
    <xf numFmtId="173" fontId="6" fillId="2" borderId="0" xfId="0" applyNumberFormat="1" applyFont="1" applyFill="1" applyAlignment="1">
      <alignment wrapText="1"/>
    </xf>
    <xf numFmtId="174" fontId="6" fillId="2" borderId="0" xfId="0" applyNumberFormat="1" applyFont="1" applyFill="1" applyAlignment="1">
      <alignment wrapText="1"/>
    </xf>
    <xf numFmtId="0" fontId="6" fillId="3" borderId="0" xfId="0" applyFont="1" applyFill="1" applyAlignment="1">
      <alignment horizontal="left" wrapText="1" indent="1"/>
    </xf>
    <xf numFmtId="0" fontId="5" fillId="2" borderId="0" xfId="0" applyFont="1" applyFill="1" applyAlignment="1">
      <alignment horizontal="left" wrapText="1" indent="1"/>
    </xf>
    <xf numFmtId="164" fontId="6" fillId="2" borderId="4" xfId="0" applyNumberFormat="1" applyFont="1" applyFill="1" applyBorder="1" applyAlignment="1">
      <alignment wrapText="1"/>
    </xf>
    <xf numFmtId="0" fontId="1" fillId="2" borderId="0" xfId="0" applyFont="1" applyFill="1" applyAlignment="1">
      <alignment horizontal="left" wrapText="1" indent="4"/>
    </xf>
    <xf numFmtId="0" fontId="6" fillId="2" borderId="5" xfId="0" applyFont="1" applyFill="1" applyBorder="1" applyAlignment="1">
      <alignment horizontal="right" wrapText="1"/>
    </xf>
    <xf numFmtId="0" fontId="9" fillId="3" borderId="0" xfId="0" applyFont="1" applyFill="1" applyAlignment="1">
      <alignment horizontal="center" wrapText="1"/>
    </xf>
    <xf numFmtId="0" fontId="1" fillId="3" borderId="0" xfId="0" applyFont="1" applyFill="1" applyAlignment="1">
      <alignment horizontal="right" wrapText="1"/>
    </xf>
    <xf numFmtId="0" fontId="1" fillId="2" borderId="0" xfId="0" applyFont="1" applyFill="1" applyAlignment="1">
      <alignment horizontal="right" wrapText="1"/>
    </xf>
    <xf numFmtId="0" fontId="5" fillId="3" borderId="0" xfId="0" applyFont="1" applyFill="1" applyAlignment="1">
      <alignment horizontal="left" wrapText="1"/>
    </xf>
    <xf numFmtId="0" fontId="6" fillId="2" borderId="3" xfId="0" applyFont="1" applyFill="1" applyBorder="1" applyAlignment="1">
      <alignment horizontal="left" wrapText="1" indent="1"/>
    </xf>
    <xf numFmtId="0" fontId="8" fillId="2" borderId="0" xfId="0" applyFont="1" applyFill="1" applyAlignment="1">
      <alignment wrapText="1" indent="3"/>
    </xf>
    <xf numFmtId="0" fontId="8" fillId="3" borderId="0" xfId="0" applyFont="1" applyFill="1" applyAlignment="1">
      <alignment wrapText="1" indent="3"/>
    </xf>
    <xf numFmtId="0" fontId="5" fillId="3" borderId="0" xfId="0" applyFont="1" applyFill="1" applyAlignment="1">
      <alignment horizontal="center" wrapText="1"/>
    </xf>
    <xf numFmtId="0" fontId="8" fillId="2" borderId="0" xfId="0" applyFont="1" applyFill="1" applyAlignment="1">
      <alignment horizontal="right" wrapText="1" indent="3"/>
    </xf>
    <xf numFmtId="0" fontId="8" fillId="3" borderId="0" xfId="0" applyFont="1" applyFill="1" applyAlignment="1">
      <alignment horizontal="right" wrapText="1" indent="3"/>
    </xf>
    <xf numFmtId="0" fontId="1" fillId="2" borderId="1" xfId="0" applyFont="1" applyFill="1" applyBorder="1" applyAlignment="1">
      <alignment horizontal="center" wrapText="1"/>
    </xf>
    <xf numFmtId="0" fontId="1" fillId="0" borderId="5" xfId="0" applyFont="1" applyBorder="1" applyAlignment="1">
      <alignment wrapText="1"/>
    </xf>
    <xf numFmtId="175" fontId="5" fillId="0" borderId="1" xfId="0" applyNumberFormat="1" applyFont="1" applyBorder="1" applyAlignment="1">
      <alignment horizontal="left" wrapText="1"/>
    </xf>
    <xf numFmtId="0" fontId="1" fillId="0" borderId="1" xfId="0" applyFont="1" applyBorder="1" applyAlignment="1">
      <alignment horizontal="center" wrapText="1"/>
    </xf>
    <xf numFmtId="0" fontId="8" fillId="0" borderId="3" xfId="0" applyFont="1" applyBorder="1" applyAlignment="1">
      <alignment horizontal="left" wrapText="1"/>
    </xf>
    <xf numFmtId="0" fontId="6" fillId="0" borderId="0" xfId="0" applyFont="1" applyAlignment="1">
      <alignment horizontal="right" wrapText="1"/>
    </xf>
    <xf numFmtId="0" fontId="6" fillId="0" borderId="3" xfId="0" applyFont="1" applyBorder="1" applyAlignment="1">
      <alignment horizontal="right" wrapText="1"/>
    </xf>
    <xf numFmtId="0" fontId="6" fillId="0" borderId="0" xfId="0" applyFont="1" applyAlignment="1">
      <alignment horizontal="left" wrapText="1"/>
    </xf>
    <xf numFmtId="164" fontId="6" fillId="0" borderId="0" xfId="0" applyNumberFormat="1" applyFont="1" applyAlignment="1">
      <alignment wrapText="1"/>
    </xf>
    <xf numFmtId="169" fontId="6" fillId="0" borderId="0" xfId="0" applyNumberFormat="1" applyFont="1" applyAlignment="1">
      <alignment horizontal="right" wrapText="1"/>
    </xf>
    <xf numFmtId="176" fontId="6" fillId="0" borderId="0" xfId="0" applyNumberFormat="1" applyFont="1" applyAlignment="1">
      <alignment wrapText="1"/>
    </xf>
    <xf numFmtId="177" fontId="6" fillId="0" borderId="0" xfId="0" applyNumberFormat="1" applyFont="1" applyAlignment="1">
      <alignment wrapText="1"/>
    </xf>
    <xf numFmtId="168" fontId="6" fillId="0" borderId="1" xfId="0" applyNumberFormat="1" applyFont="1" applyBorder="1" applyAlignment="1">
      <alignment wrapText="1"/>
    </xf>
    <xf numFmtId="169" fontId="6" fillId="0" borderId="1" xfId="0" applyNumberFormat="1" applyFont="1" applyBorder="1" applyAlignment="1">
      <alignment horizontal="right" wrapText="1"/>
    </xf>
    <xf numFmtId="176" fontId="6" fillId="0" borderId="1" xfId="0" applyNumberFormat="1" applyFont="1" applyBorder="1" applyAlignment="1">
      <alignment wrapText="1"/>
    </xf>
    <xf numFmtId="177" fontId="6" fillId="0" borderId="1" xfId="0" applyNumberFormat="1" applyFont="1" applyBorder="1" applyAlignment="1">
      <alignment wrapText="1"/>
    </xf>
    <xf numFmtId="168" fontId="6" fillId="0" borderId="3" xfId="0" applyNumberFormat="1" applyFont="1" applyBorder="1" applyAlignment="1">
      <alignment wrapText="1"/>
    </xf>
    <xf numFmtId="169" fontId="6" fillId="0" borderId="3" xfId="0" applyNumberFormat="1" applyFont="1" applyBorder="1" applyAlignment="1">
      <alignment horizontal="right" wrapText="1"/>
    </xf>
    <xf numFmtId="176" fontId="6" fillId="0" borderId="3" xfId="0" applyNumberFormat="1" applyFont="1" applyBorder="1" applyAlignment="1">
      <alignment wrapText="1"/>
    </xf>
    <xf numFmtId="177" fontId="6" fillId="0" borderId="3" xfId="0" applyNumberFormat="1" applyFont="1" applyBorder="1" applyAlignment="1">
      <alignment wrapText="1"/>
    </xf>
    <xf numFmtId="168" fontId="6" fillId="0" borderId="0" xfId="0" applyNumberFormat="1" applyFont="1" applyAlignment="1">
      <alignment wrapText="1"/>
    </xf>
    <xf numFmtId="0" fontId="5" fillId="0" borderId="0" xfId="0" applyFont="1" applyAlignment="1">
      <alignment horizontal="left" wrapText="1" indent="1"/>
    </xf>
    <xf numFmtId="164" fontId="6" fillId="0" borderId="4" xfId="0" applyNumberFormat="1" applyFont="1" applyBorder="1" applyAlignment="1">
      <alignment wrapText="1"/>
    </xf>
    <xf numFmtId="0" fontId="6" fillId="0" borderId="3" xfId="0" applyFont="1" applyBorder="1" applyAlignment="1">
      <alignment wrapText="1"/>
    </xf>
    <xf numFmtId="178" fontId="6" fillId="0" borderId="0" xfId="0" applyNumberFormat="1" applyFont="1" applyAlignment="1">
      <alignment horizontal="right" wrapText="1"/>
    </xf>
    <xf numFmtId="0" fontId="6" fillId="0" borderId="0" xfId="0" applyFont="1" applyAlignment="1">
      <alignment wrapText="1"/>
    </xf>
    <xf numFmtId="178" fontId="6" fillId="0" borderId="1" xfId="0" applyNumberFormat="1" applyFont="1" applyBorder="1" applyAlignment="1">
      <alignment horizontal="right" wrapText="1"/>
    </xf>
    <xf numFmtId="0" fontId="1" fillId="0" borderId="0" xfId="0" applyFont="1" applyAlignment="1">
      <alignment horizontal="left" wrapText="1"/>
    </xf>
    <xf numFmtId="176" fontId="6" fillId="0" borderId="0" xfId="0" applyNumberFormat="1" applyFont="1" applyAlignment="1">
      <alignment wrapText="1"/>
    </xf>
    <xf numFmtId="0" fontId="5" fillId="0" borderId="1" xfId="0" applyFont="1" applyBorder="1" applyAlignment="1">
      <alignment horizontal="center" wrapText="1"/>
    </xf>
    <xf numFmtId="0" fontId="1" fillId="0" borderId="0" xfId="0" applyFont="1" applyAlignment="1">
      <alignment horizontal="center" wrapText="1"/>
    </xf>
    <xf numFmtId="0" fontId="5" fillId="0" borderId="0" xfId="0" applyFont="1" applyAlignment="1">
      <alignment horizontal="center" wrapText="1"/>
    </xf>
    <xf numFmtId="0" fontId="1" fillId="0" borderId="3" xfId="0" applyFont="1" applyBorder="1" applyAlignment="1">
      <alignment horizontal="left" wrapText="1"/>
    </xf>
    <xf numFmtId="0" fontId="1" fillId="0" borderId="3" xfId="0" applyFont="1" applyBorder="1" applyAlignment="1">
      <alignment horizontal="center" wrapText="1"/>
    </xf>
    <xf numFmtId="0" fontId="1" fillId="0" borderId="0" xfId="0" applyFont="1" applyAlignment="1">
      <alignment horizontal="left" wrapText="1" indent="1"/>
    </xf>
    <xf numFmtId="0" fontId="6" fillId="0" borderId="0" xfId="0" applyFont="1" applyAlignment="1">
      <alignment horizontal="left" wrapText="1" indent="1"/>
    </xf>
    <xf numFmtId="179" fontId="6" fillId="0" borderId="0" xfId="0" applyNumberFormat="1" applyFont="1" applyAlignment="1">
      <alignment wrapText="1"/>
    </xf>
    <xf numFmtId="0" fontId="8" fillId="0" borderId="0" xfId="0" applyFont="1" applyAlignment="1">
      <alignment horizontal="center" wrapText="1"/>
    </xf>
    <xf numFmtId="166" fontId="6" fillId="0" borderId="0" xfId="0" applyNumberFormat="1" applyFont="1" applyAlignment="1">
      <alignment horizontal="right" wrapText="1"/>
    </xf>
    <xf numFmtId="175" fontId="5" fillId="0" borderId="3" xfId="0" applyNumberFormat="1" applyFont="1" applyBorder="1" applyAlignment="1">
      <alignment horizontal="left" wrapText="1"/>
    </xf>
    <xf numFmtId="0" fontId="1" fillId="0" borderId="3" xfId="0" applyFont="1" applyBorder="1" applyAlignment="1">
      <alignment wrapText="1"/>
    </xf>
    <xf numFmtId="0" fontId="1" fillId="0" borderId="5" xfId="0" applyFont="1" applyBorder="1" applyAlignment="1">
      <alignment horizontal="left" wrapText="1"/>
    </xf>
    <xf numFmtId="0" fontId="9" fillId="2" borderId="0" xfId="0" applyFont="1" applyFill="1" applyAlignment="1">
      <alignment horizontal="center" wrapText="1"/>
    </xf>
    <xf numFmtId="180" fontId="9" fillId="0" borderId="1" xfId="0" applyNumberFormat="1" applyFont="1" applyBorder="1" applyAlignment="1">
      <alignment horizontal="center" wrapText="1"/>
    </xf>
    <xf numFmtId="0" fontId="8" fillId="0" borderId="3" xfId="0" applyFont="1" applyBorder="1" applyAlignment="1">
      <alignment horizontal="center" wrapText="1"/>
    </xf>
    <xf numFmtId="164" fontId="1" fillId="0" borderId="0" xfId="0" applyNumberFormat="1" applyFont="1" applyAlignment="1">
      <alignment wrapText="1"/>
    </xf>
    <xf numFmtId="168" fontId="1" fillId="0" borderId="0" xfId="0" applyNumberFormat="1" applyFont="1" applyAlignment="1">
      <alignment wrapText="1"/>
    </xf>
    <xf numFmtId="168" fontId="1" fillId="0" borderId="1" xfId="0" applyNumberFormat="1" applyFont="1" applyBorder="1" applyAlignment="1">
      <alignment wrapText="1"/>
    </xf>
    <xf numFmtId="0" fontId="9" fillId="3" borderId="0" xfId="0" applyFont="1" applyFill="1" applyAlignment="1">
      <alignment horizontal="left" wrapText="1" indent="1"/>
    </xf>
    <xf numFmtId="164" fontId="1" fillId="0" borderId="4" xfId="0" applyNumberFormat="1" applyFont="1" applyBorder="1" applyAlignment="1">
      <alignment wrapText="1"/>
    </xf>
    <xf numFmtId="0" fontId="9" fillId="3" borderId="0" xfId="0" applyFont="1" applyFill="1" applyAlignment="1">
      <alignment horizontal="left" wrapText="1"/>
    </xf>
    <xf numFmtId="168" fontId="1" fillId="0" borderId="3" xfId="0" applyNumberFormat="1" applyFont="1" applyBorder="1" applyAlignment="1">
      <alignment wrapText="1"/>
    </xf>
    <xf numFmtId="0" fontId="9" fillId="2" borderId="0" xfId="0" applyFont="1" applyFill="1" applyAlignment="1">
      <alignment horizontal="left" wrapText="1"/>
    </xf>
    <xf numFmtId="168" fontId="1" fillId="0" borderId="2" xfId="0" applyNumberFormat="1" applyFont="1" applyBorder="1" applyAlignment="1">
      <alignment wrapText="1"/>
    </xf>
    <xf numFmtId="0" fontId="1" fillId="0" borderId="3" xfId="0" applyFont="1" applyBorder="1" applyAlignment="1">
      <alignment horizontal="right" wrapText="1"/>
    </xf>
    <xf numFmtId="0" fontId="1" fillId="0" borderId="5" xfId="0" applyFont="1" applyBorder="1" applyAlignment="1">
      <alignment horizontal="right" wrapText="1"/>
    </xf>
    <xf numFmtId="181" fontId="9" fillId="3" borderId="2" xfId="0" applyNumberFormat="1" applyFont="1" applyFill="1" applyBorder="1" applyAlignment="1">
      <alignment horizontal="center" wrapText="1"/>
    </xf>
    <xf numFmtId="181" fontId="9" fillId="0" borderId="2" xfId="0" applyNumberFormat="1" applyFont="1" applyBorder="1" applyAlignment="1">
      <alignment horizontal="center" wrapText="1"/>
    </xf>
    <xf numFmtId="164" fontId="1" fillId="2" borderId="0" xfId="0" applyNumberFormat="1" applyFont="1" applyFill="1" applyAlignment="1">
      <alignment wrapText="1"/>
    </xf>
    <xf numFmtId="168" fontId="1" fillId="3" borderId="1" xfId="0" applyNumberFormat="1" applyFont="1" applyFill="1" applyBorder="1" applyAlignment="1">
      <alignment wrapText="1"/>
    </xf>
    <xf numFmtId="0" fontId="1" fillId="2" borderId="0" xfId="0" applyFont="1" applyFill="1" applyAlignment="1">
      <alignment horizontal="left" wrapText="1" indent="1"/>
    </xf>
    <xf numFmtId="168" fontId="1" fillId="2" borderId="3" xfId="0" applyNumberFormat="1" applyFont="1" applyFill="1" applyBorder="1" applyAlignment="1">
      <alignment wrapText="1"/>
    </xf>
    <xf numFmtId="168" fontId="1" fillId="2" borderId="0" xfId="0" applyNumberFormat="1" applyFont="1" applyFill="1" applyAlignment="1">
      <alignment wrapText="1"/>
    </xf>
    <xf numFmtId="168" fontId="1" fillId="3" borderId="0" xfId="0" applyNumberFormat="1" applyFont="1" applyFill="1" applyAlignment="1">
      <alignment wrapText="1"/>
    </xf>
    <xf numFmtId="168" fontId="1" fillId="2" borderId="1" xfId="0" applyNumberFormat="1" applyFont="1" applyFill="1" applyBorder="1" applyAlignment="1">
      <alignment wrapText="1"/>
    </xf>
    <xf numFmtId="168" fontId="1" fillId="3" borderId="2" xfId="0" applyNumberFormat="1" applyFont="1" applyFill="1" applyBorder="1" applyAlignment="1">
      <alignment wrapText="1"/>
    </xf>
    <xf numFmtId="0" fontId="1" fillId="2" borderId="0" xfId="0" applyFont="1" applyFill="1" applyAlignment="1">
      <alignment horizontal="left" wrapText="1" indent="3"/>
    </xf>
    <xf numFmtId="164" fontId="1" fillId="2" borderId="4" xfId="0" applyNumberFormat="1" applyFont="1" applyFill="1" applyBorder="1" applyAlignment="1">
      <alignment wrapText="1"/>
    </xf>
    <xf numFmtId="165" fontId="1" fillId="3" borderId="6" xfId="0" applyNumberFormat="1" applyFont="1" applyFill="1" applyBorder="1" applyAlignment="1">
      <alignment wrapText="1"/>
    </xf>
    <xf numFmtId="165" fontId="1" fillId="0" borderId="6" xfId="0" applyNumberFormat="1" applyFont="1" applyBorder="1" applyAlignment="1">
      <alignment wrapText="1"/>
    </xf>
    <xf numFmtId="165" fontId="1" fillId="2" borderId="7" xfId="0" applyNumberFormat="1" applyFont="1" applyFill="1" applyBorder="1" applyAlignment="1">
      <alignment wrapText="1"/>
    </xf>
    <xf numFmtId="165" fontId="1" fillId="0" borderId="7" xfId="0" applyNumberFormat="1" applyFont="1" applyBorder="1" applyAlignment="1">
      <alignment wrapText="1"/>
    </xf>
    <xf numFmtId="165" fontId="1" fillId="3" borderId="7" xfId="0" applyNumberFormat="1" applyFont="1" applyFill="1" applyBorder="1" applyAlignment="1">
      <alignment wrapText="1"/>
    </xf>
    <xf numFmtId="177" fontId="1" fillId="3" borderId="6" xfId="0" applyNumberFormat="1" applyFont="1" applyFill="1" applyBorder="1" applyAlignment="1">
      <alignment wrapText="1"/>
    </xf>
    <xf numFmtId="177" fontId="1" fillId="0" borderId="6" xfId="0" applyNumberFormat="1" applyFont="1" applyBorder="1" applyAlignment="1">
      <alignment wrapText="1"/>
    </xf>
    <xf numFmtId="0" fontId="1" fillId="2" borderId="0" xfId="0" applyFont="1" applyFill="1" applyAlignment="1">
      <alignment horizontal="left" wrapText="1" indent="2"/>
    </xf>
    <xf numFmtId="177" fontId="1" fillId="2" borderId="7" xfId="0" applyNumberFormat="1" applyFont="1" applyFill="1" applyBorder="1" applyAlignment="1">
      <alignment wrapText="1"/>
    </xf>
    <xf numFmtId="177" fontId="1" fillId="0" borderId="7" xfId="0" applyNumberFormat="1" applyFont="1" applyBorder="1" applyAlignment="1">
      <alignment wrapText="1"/>
    </xf>
    <xf numFmtId="0" fontId="9" fillId="3" borderId="0" xfId="0" applyFont="1" applyFill="1" applyAlignment="1">
      <alignment wrapText="1"/>
    </xf>
    <xf numFmtId="0" fontId="9" fillId="2" borderId="0" xfId="0" applyFont="1" applyFill="1" applyAlignment="1">
      <alignment wrapText="1"/>
    </xf>
    <xf numFmtId="182" fontId="9" fillId="0" borderId="3" xfId="0" applyNumberFormat="1" applyFont="1" applyBorder="1" applyAlignment="1">
      <alignment horizontal="center" wrapText="1"/>
    </xf>
    <xf numFmtId="0" fontId="9" fillId="0" borderId="3" xfId="0" applyFont="1" applyBorder="1" applyAlignment="1">
      <alignment horizontal="center" wrapText="1"/>
    </xf>
    <xf numFmtId="0" fontId="1" fillId="2" borderId="5" xfId="0" applyFont="1" applyFill="1" applyBorder="1" applyAlignment="1">
      <alignment horizontal="right" wrapText="1"/>
    </xf>
    <xf numFmtId="0" fontId="1" fillId="3" borderId="5" xfId="0" applyFont="1" applyFill="1" applyBorder="1" applyAlignment="1">
      <alignment horizontal="right" wrapText="1"/>
    </xf>
    <xf numFmtId="181" fontId="5" fillId="3" borderId="2" xfId="0" applyNumberFormat="1" applyFont="1" applyFill="1" applyBorder="1" applyAlignment="1">
      <alignment horizontal="center" wrapText="1"/>
    </xf>
    <xf numFmtId="0" fontId="6" fillId="2" borderId="0" xfId="0" applyFont="1" applyFill="1" applyAlignment="1">
      <alignment wrapText="1" indent="1"/>
    </xf>
    <xf numFmtId="164" fontId="6" fillId="3" borderId="2" xfId="0" applyNumberFormat="1" applyFont="1" applyFill="1" applyBorder="1" applyAlignment="1">
      <alignment wrapText="1"/>
    </xf>
    <xf numFmtId="168" fontId="6" fillId="2" borderId="0" xfId="0" applyNumberFormat="1" applyFont="1" applyFill="1" applyAlignment="1">
      <alignment wrapText="1"/>
    </xf>
    <xf numFmtId="0" fontId="6" fillId="3" borderId="0" xfId="0" applyFont="1" applyFill="1" applyAlignment="1">
      <alignment wrapText="1" indent="1"/>
    </xf>
    <xf numFmtId="0" fontId="6" fillId="0" borderId="0" xfId="0" applyFont="1" applyAlignment="1">
      <alignment wrapText="1" indent="1"/>
    </xf>
    <xf numFmtId="177" fontId="6" fillId="3" borderId="0" xfId="0" applyNumberFormat="1" applyFont="1" applyFill="1" applyAlignment="1">
      <alignment wrapText="1"/>
    </xf>
    <xf numFmtId="0" fontId="6" fillId="2" borderId="0" xfId="0" applyFont="1" applyFill="1" applyAlignment="1">
      <alignment horizontal="left" wrapText="1" indent="1"/>
    </xf>
    <xf numFmtId="0" fontId="6" fillId="2" borderId="3" xfId="0" applyFont="1" applyFill="1" applyBorder="1" applyAlignment="1">
      <alignment horizontal="left" wrapText="1"/>
    </xf>
    <xf numFmtId="0" fontId="6" fillId="2" borderId="5" xfId="0" applyFont="1" applyFill="1" applyBorder="1" applyAlignment="1">
      <alignment horizontal="left" wrapText="1"/>
    </xf>
    <xf numFmtId="180" fontId="5" fillId="2" borderId="3" xfId="0" applyNumberFormat="1" applyFont="1" applyFill="1" applyBorder="1" applyAlignment="1">
      <alignment horizontal="center" wrapText="1"/>
    </xf>
    <xf numFmtId="180" fontId="5" fillId="0" borderId="3" xfId="0" applyNumberFormat="1" applyFont="1" applyBorder="1" applyAlignment="1">
      <alignment horizontal="center" wrapText="1"/>
    </xf>
    <xf numFmtId="0" fontId="1" fillId="0" borderId="0" xfId="0" applyFont="1" applyAlignment="1">
      <alignment wrapText="1"/>
    </xf>
    <xf numFmtId="183" fontId="6" fillId="3" borderId="0" xfId="0" applyNumberFormat="1" applyFont="1" applyFill="1" applyAlignment="1">
      <alignment wrapText="1"/>
    </xf>
    <xf numFmtId="183" fontId="6" fillId="0" borderId="0" xfId="0" applyNumberFormat="1" applyFont="1" applyAlignment="1">
      <alignment wrapText="1"/>
    </xf>
    <xf numFmtId="184" fontId="6" fillId="2" borderId="1" xfId="0" applyNumberFormat="1" applyFont="1" applyFill="1" applyBorder="1" applyAlignment="1">
      <alignment wrapText="1"/>
    </xf>
    <xf numFmtId="184" fontId="6" fillId="0" borderId="1" xfId="0" applyNumberFormat="1" applyFont="1" applyBorder="1" applyAlignment="1">
      <alignment wrapText="1"/>
    </xf>
    <xf numFmtId="184" fontId="6" fillId="3" borderId="3" xfId="0" applyNumberFormat="1" applyFont="1" applyFill="1" applyBorder="1" applyAlignment="1">
      <alignment wrapText="1"/>
    </xf>
    <xf numFmtId="184" fontId="6" fillId="0" borderId="3" xfId="0" applyNumberFormat="1" applyFont="1" applyBorder="1" applyAlignment="1">
      <alignment wrapText="1"/>
    </xf>
    <xf numFmtId="184" fontId="6" fillId="0" borderId="0" xfId="0" applyNumberFormat="1" applyFont="1" applyAlignment="1">
      <alignment wrapText="1"/>
    </xf>
    <xf numFmtId="184" fontId="6" fillId="3" borderId="0" xfId="0" applyNumberFormat="1" applyFont="1" applyFill="1" applyAlignment="1">
      <alignment wrapText="1"/>
    </xf>
    <xf numFmtId="184" fontId="6" fillId="2" borderId="0" xfId="0" applyNumberFormat="1" applyFont="1" applyFill="1" applyAlignment="1">
      <alignment wrapText="1"/>
    </xf>
    <xf numFmtId="184" fontId="6" fillId="3" borderId="1" xfId="0" applyNumberFormat="1" applyFont="1" applyFill="1" applyBorder="1" applyAlignment="1">
      <alignment wrapText="1"/>
    </xf>
    <xf numFmtId="184" fontId="6" fillId="2" borderId="3" xfId="0" applyNumberFormat="1" applyFont="1" applyFill="1" applyBorder="1" applyAlignment="1">
      <alignment wrapText="1"/>
    </xf>
    <xf numFmtId="183" fontId="6" fillId="2" borderId="4" xfId="0" applyNumberFormat="1" applyFont="1" applyFill="1" applyBorder="1" applyAlignment="1">
      <alignment wrapText="1"/>
    </xf>
    <xf numFmtId="183" fontId="6" fillId="0" borderId="4" xfId="0" applyNumberFormat="1" applyFont="1" applyBorder="1" applyAlignment="1">
      <alignment wrapText="1"/>
    </xf>
    <xf numFmtId="165" fontId="6" fillId="3" borderId="5" xfId="0" applyNumberFormat="1" applyFont="1" applyFill="1" applyBorder="1" applyAlignment="1">
      <alignment wrapText="1"/>
    </xf>
    <xf numFmtId="165" fontId="6" fillId="0" borderId="5" xfId="0" applyNumberFormat="1" applyFont="1" applyBorder="1" applyAlignment="1">
      <alignment wrapText="1"/>
    </xf>
    <xf numFmtId="0" fontId="5" fillId="0" borderId="3" xfId="0" applyFont="1" applyBorder="1" applyAlignment="1">
      <alignment horizontal="center" wrapText="1"/>
    </xf>
    <xf numFmtId="0" fontId="14" fillId="2" borderId="0" xfId="0" applyFont="1" applyFill="1" applyAlignment="1">
      <alignment wrapText="1"/>
    </xf>
    <xf numFmtId="0" fontId="15" fillId="3" borderId="0" xfId="0" applyFont="1" applyFill="1" applyAlignment="1">
      <alignment wrapText="1"/>
    </xf>
    <xf numFmtId="0" fontId="8" fillId="0" borderId="0" xfId="0" applyFont="1" applyAlignment="1">
      <alignment wrapText="1"/>
    </xf>
    <xf numFmtId="0" fontId="0" fillId="0" borderId="0" xfId="0" applyAlignment="1"/>
    <xf numFmtId="0" fontId="8" fillId="0" borderId="0" xfId="0" applyFont="1" applyAlignment="1">
      <alignment wrapText="1"/>
    </xf>
    <xf numFmtId="0" fontId="0" fillId="0" borderId="0" xfId="0"/>
    <xf numFmtId="0" fontId="5" fillId="2" borderId="1" xfId="0" applyFont="1" applyFill="1" applyBorder="1" applyAlignment="1">
      <alignment horizontal="center" wrapText="1"/>
    </xf>
    <xf numFmtId="0" fontId="1" fillId="3" borderId="0" xfId="0" applyFont="1" applyFill="1" applyAlignment="1">
      <alignment horizontal="center" wrapText="1"/>
    </xf>
    <xf numFmtId="0" fontId="1" fillId="2" borderId="0" xfId="0" applyFont="1" applyFill="1" applyAlignment="1">
      <alignment horizontal="center" wrapText="1"/>
    </xf>
    <xf numFmtId="0" fontId="5" fillId="2" borderId="1" xfId="0" applyFont="1" applyFill="1" applyBorder="1" applyAlignment="1">
      <alignment horizontal="left" wrapText="1"/>
    </xf>
    <xf numFmtId="0" fontId="8" fillId="0" borderId="0" xfId="0" applyFont="1" applyAlignment="1">
      <alignment horizontal="left" wrapText="1"/>
    </xf>
    <xf numFmtId="0" fontId="1" fillId="2" borderId="3" xfId="0" applyFont="1" applyFill="1" applyBorder="1" applyAlignment="1">
      <alignment horizontal="center" wrapText="1"/>
    </xf>
    <xf numFmtId="0" fontId="1" fillId="2" borderId="3" xfId="0" applyFont="1" applyFill="1" applyBorder="1" applyAlignment="1">
      <alignment horizontal="left" wrapText="1"/>
    </xf>
    <xf numFmtId="0" fontId="0" fillId="0" borderId="0" xfId="0" applyAlignment="1">
      <alignment horizontal="left"/>
    </xf>
    <xf numFmtId="0" fontId="5" fillId="3" borderId="2" xfId="0" applyFont="1" applyFill="1" applyBorder="1" applyAlignment="1">
      <alignment horizontal="center" wrapText="1"/>
    </xf>
    <xf numFmtId="0" fontId="8" fillId="3" borderId="3" xfId="0" applyFont="1" applyFill="1" applyBorder="1" applyAlignment="1">
      <alignment horizontal="center" wrapText="1"/>
    </xf>
    <xf numFmtId="0" fontId="1" fillId="3" borderId="3" xfId="0" applyFont="1" applyFill="1" applyBorder="1" applyAlignment="1">
      <alignment horizontal="left" wrapText="1"/>
    </xf>
    <xf numFmtId="0" fontId="1" fillId="3" borderId="3" xfId="0" applyFont="1" applyFill="1" applyBorder="1" applyAlignment="1">
      <alignment horizontal="center" wrapText="1"/>
    </xf>
    <xf numFmtId="0" fontId="5" fillId="3" borderId="1" xfId="0" applyFont="1" applyFill="1" applyBorder="1" applyAlignment="1">
      <alignment horizontal="center" wrapText="1"/>
    </xf>
    <xf numFmtId="0" fontId="5" fillId="2" borderId="2" xfId="0" applyFont="1" applyFill="1" applyBorder="1" applyAlignment="1">
      <alignment horizontal="center" wrapText="1"/>
    </xf>
    <xf numFmtId="0" fontId="8" fillId="3" borderId="0" xfId="0" applyFont="1" applyFill="1" applyAlignment="1">
      <alignment horizontal="center" wrapText="1"/>
    </xf>
    <xf numFmtId="0" fontId="5" fillId="2" borderId="0" xfId="0" applyFont="1" applyFill="1" applyAlignment="1">
      <alignment horizontal="center" wrapText="1"/>
    </xf>
    <xf numFmtId="0" fontId="8" fillId="2" borderId="3" xfId="0" applyFont="1" applyFill="1" applyBorder="1" applyAlignment="1">
      <alignment horizontal="center" wrapText="1"/>
    </xf>
    <xf numFmtId="0" fontId="6" fillId="2" borderId="3" xfId="0" applyFont="1" applyFill="1" applyBorder="1" applyAlignment="1">
      <alignment horizontal="right" wrapText="1"/>
    </xf>
    <xf numFmtId="0" fontId="8" fillId="2" borderId="3" xfId="0" applyFont="1" applyFill="1" applyBorder="1" applyAlignment="1">
      <alignment horizontal="left" wrapText="1"/>
    </xf>
    <xf numFmtId="175" fontId="5" fillId="0" borderId="1" xfId="0" applyNumberFormat="1" applyFont="1" applyBorder="1" applyAlignment="1">
      <alignment horizontal="center" wrapText="1"/>
    </xf>
    <xf numFmtId="0" fontId="9" fillId="3"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Alignment="1">
      <alignment horizontal="left" wrapText="1"/>
    </xf>
    <xf numFmtId="0" fontId="9" fillId="2" borderId="1" xfId="0" applyFont="1" applyFill="1" applyBorder="1" applyAlignment="1">
      <alignment horizontal="center" wrapText="1"/>
    </xf>
    <xf numFmtId="0" fontId="1" fillId="0" borderId="0" xfId="0" applyFont="1" applyAlignment="1">
      <alignment horizontal="center" wrapText="1"/>
    </xf>
    <xf numFmtId="0" fontId="1" fillId="0" borderId="3" xfId="0" applyFont="1" applyBorder="1" applyAlignment="1">
      <alignment horizontal="center" wrapText="1"/>
    </xf>
    <xf numFmtId="0" fontId="9" fillId="0" borderId="0" xfId="0" applyFont="1" applyAlignment="1">
      <alignment horizontal="center" wrapText="1"/>
    </xf>
    <xf numFmtId="0" fontId="10" fillId="3" borderId="0" xfId="0" applyFont="1" applyFill="1" applyAlignment="1">
      <alignment horizontal="center" vertical="top" wrapText="1"/>
    </xf>
    <xf numFmtId="0" fontId="1" fillId="0" borderId="0" xfId="0" applyFont="1" applyAlignment="1">
      <alignment horizontal="center" vertical="top" wrapText="1"/>
    </xf>
    <xf numFmtId="0" fontId="8" fillId="0" borderId="0" xfId="0" applyFont="1" applyAlignment="1">
      <alignment horizontal="left" wrapText="1" indent="3"/>
    </xf>
    <xf numFmtId="0" fontId="5" fillId="3" borderId="0" xfId="0" applyFont="1" applyFill="1" applyAlignment="1">
      <alignment horizontal="center" wrapText="1"/>
    </xf>
    <xf numFmtId="0" fontId="1" fillId="3" borderId="0" xfId="0" applyFont="1" applyFill="1" applyAlignment="1">
      <alignment horizontal="center" vertical="top" wrapText="1"/>
    </xf>
    <xf numFmtId="0" fontId="0" fillId="0" borderId="0" xfId="0" applyAlignment="1">
      <alignment horizontal="center"/>
    </xf>
    <xf numFmtId="0" fontId="0" fillId="0" borderId="0" xfId="0" applyAlignment="1"/>
    <xf numFmtId="0" fontId="6" fillId="2" borderId="0" xfId="0" applyFont="1" applyFill="1" applyAlignment="1">
      <alignment horizontal="left" wrapText="1"/>
    </xf>
    <xf numFmtId="0" fontId="11" fillId="3" borderId="0" xfId="0" applyFont="1" applyFill="1" applyAlignment="1">
      <alignment horizontal="center" wrapText="1"/>
    </xf>
    <xf numFmtId="0" fontId="6" fillId="2" borderId="0" xfId="0" applyFont="1" applyFill="1" applyAlignment="1">
      <alignment horizontal="center" wrapText="1"/>
    </xf>
    <xf numFmtId="0" fontId="9" fillId="2" borderId="0" xfId="0" applyFont="1" applyFill="1" applyAlignment="1">
      <alignment horizontal="left" wrapText="1" indent="2"/>
    </xf>
    <xf numFmtId="0" fontId="6" fillId="3" borderId="0" xfId="0" applyFont="1" applyFill="1" applyAlignment="1">
      <alignment horizontal="left" wrapText="1" indent="2"/>
    </xf>
    <xf numFmtId="184" fontId="6" fillId="3" borderId="8" xfId="0" applyNumberFormat="1" applyFont="1" applyFill="1" applyBorder="1" applyAlignment="1">
      <alignment wrapText="1"/>
    </xf>
    <xf numFmtId="0" fontId="6" fillId="3" borderId="0" xfId="0" applyFont="1" applyFill="1" applyAlignment="1">
      <alignment horizontal="center" wrapText="1"/>
    </xf>
  </cellXfs>
  <cellStyles count="6">
    <cellStyle name="Heading 1" xfId="3"/>
    <cellStyle name="Heading 2" xfId="4"/>
    <cellStyle name="Heading 3" xfId="5"/>
    <cellStyle name="Normal" xfId="0" builtinId="0"/>
    <cellStyle name="Normal (Table)" xfId="1"/>
    <cellStyle name="Normal 2" xfId="2"/>
  </cellStyles>
  <dxfs count="22">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11" defaultTableStyle="TableStyleMedium2" defaultPivotStyle="PivotStyleLight16">
    <tableStyle name="tableStyle1" pivot="0" count="2">
      <tableStyleElement type="firstRowStripe" dxfId="21"/>
      <tableStyleElement type="secondRowStripe" dxfId="20"/>
    </tableStyle>
    <tableStyle name="tableStyle2" pivot="0" count="2">
      <tableStyleElement type="firstRowStripe" dxfId="19"/>
      <tableStyleElement type="secondRowStripe" dxfId="18"/>
    </tableStyle>
    <tableStyle name="tableStyle3" pivot="0" count="2">
      <tableStyleElement type="firstRowStripe" dxfId="17"/>
      <tableStyleElement type="secondRowStripe" dxfId="16"/>
    </tableStyle>
    <tableStyle name="tableStyle4" pivot="0" count="2">
      <tableStyleElement type="firstRowStripe" dxfId="15"/>
      <tableStyleElement type="secondRowStripe" dxfId="14"/>
    </tableStyle>
    <tableStyle name="tableStyle5" pivot="0" count="2">
      <tableStyleElement type="firstRowStripe" dxfId="13"/>
      <tableStyleElement type="secondRowStripe" dxfId="12"/>
    </tableStyle>
    <tableStyle name="tableStyle6" pivot="0" count="2">
      <tableStyleElement type="firstRowStripe" dxfId="11"/>
      <tableStyleElement type="secondRowStripe" dxfId="10"/>
    </tableStyle>
    <tableStyle name="tableStyle7" pivot="0" count="2">
      <tableStyleElement type="firstRowStripe" dxfId="9"/>
      <tableStyleElement type="secondRowStripe" dxfId="8"/>
    </tableStyle>
    <tableStyle name="tableStyle8" pivot="0" count="2">
      <tableStyleElement type="firstRowStripe" dxfId="7"/>
      <tableStyleElement type="secondRowStripe" dxfId="6"/>
    </tableStyle>
    <tableStyle name="tableStyle9" pivot="0" count="2">
      <tableStyleElement type="firstRowStripe" dxfId="5"/>
      <tableStyleElement type="secondRowStripe" dxfId="4"/>
    </tableStyle>
    <tableStyle name="tableStyle10" pivot="0" count="2">
      <tableStyleElement type="firstRowStripe" dxfId="3"/>
      <tableStyleElement type="secondRowStripe" dxfId="2"/>
    </tableStyle>
    <tableStyle name="tableStyle1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4:I11"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1" showFirstColumn="0" showLastColumn="0" showRowStripes="1" showColumnStripes="0"/>
</table>
</file>

<file path=xl/tables/table10.xml><?xml version="1.0" encoding="utf-8"?>
<table xmlns="http://schemas.openxmlformats.org/spreadsheetml/2006/main" id="10" name="Table10" displayName="Table10" ref="C7:J7"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10" showFirstColumn="0" showLastColumn="0" showRowStripes="1" showColumnStripes="0"/>
</table>
</file>

<file path=xl/tables/table11.xml><?xml version="1.0" encoding="utf-8"?>
<table xmlns="http://schemas.openxmlformats.org/spreadsheetml/2006/main" id="11" name="Table11" displayName="Table11" ref="C9:J30"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11" showFirstColumn="0" showLastColumn="0" showRowStripes="1" showColumnStripes="0"/>
</table>
</file>

<file path=xl/tables/table2.xml><?xml version="1.0" encoding="utf-8"?>
<table xmlns="http://schemas.openxmlformats.org/spreadsheetml/2006/main" id="2" name="Table2" displayName="Table2" ref="A14:I21"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2" showFirstColumn="0" showLastColumn="0" showRowStripes="1" showColumnStripes="0"/>
</table>
</file>

<file path=xl/tables/table3.xml><?xml version="1.0" encoding="utf-8"?>
<table xmlns="http://schemas.openxmlformats.org/spreadsheetml/2006/main" id="3" name="Table3" displayName="Table3" ref="A23:E34" headerRowCount="0" totalsRowShown="0">
  <tableColumns count="5">
    <tableColumn id="1" name="Column1"/>
    <tableColumn id="2" name="Column2"/>
    <tableColumn id="3" name="Column3"/>
    <tableColumn id="4" name="Column4"/>
    <tableColumn id="5" name="Column5"/>
  </tableColumns>
  <tableStyleInfo name="tableStyle3" showFirstColumn="0" showLastColumn="0" showRowStripes="1" showColumnStripes="0"/>
</table>
</file>

<file path=xl/tables/table4.xml><?xml version="1.0" encoding="utf-8"?>
<table xmlns="http://schemas.openxmlformats.org/spreadsheetml/2006/main" id="4" name="Table4" displayName="Table4" ref="A36:E41" headerRowCount="0" totalsRowShown="0">
  <tableColumns count="5">
    <tableColumn id="1" name="Column1"/>
    <tableColumn id="2" name="Column2"/>
    <tableColumn id="3" name="Column3"/>
    <tableColumn id="4" name="Column4"/>
    <tableColumn id="5" name="Column5"/>
  </tableColumns>
  <tableStyleInfo name="tableStyle4" showFirstColumn="0" showLastColumn="0" showRowStripes="1" showColumnStripes="0"/>
</table>
</file>

<file path=xl/tables/table5.xml><?xml version="1.0" encoding="utf-8"?>
<table xmlns="http://schemas.openxmlformats.org/spreadsheetml/2006/main" id="5" name="Table5" displayName="Table5" ref="B4:D37" headerRowCount="0" totalsRowShown="0">
  <tableColumns count="3">
    <tableColumn id="1" name="Column1"/>
    <tableColumn id="2" name="Column2"/>
    <tableColumn id="3" name="Column3"/>
  </tableColumns>
  <tableStyleInfo name="tableStyle5" showFirstColumn="0" showLastColumn="0" showRowStripes="1" showColumnStripes="0"/>
</table>
</file>

<file path=xl/tables/table6.xml><?xml version="1.0" encoding="utf-8"?>
<table xmlns="http://schemas.openxmlformats.org/spreadsheetml/2006/main" id="6" name="Table6" displayName="Table6" ref="C6:D6" headerRowCount="0" totalsRowShown="0">
  <tableColumns count="2">
    <tableColumn id="1" name="Column1"/>
    <tableColumn id="2" name="Column2"/>
  </tableColumns>
  <tableStyleInfo name="tableStyle6" showFirstColumn="0" showLastColumn="0" showRowStripes="1" showColumnStripes="0"/>
</table>
</file>

<file path=xl/tables/table7.xml><?xml version="1.0" encoding="utf-8"?>
<table xmlns="http://schemas.openxmlformats.org/spreadsheetml/2006/main" id="7" name="Table7" displayName="Table7" ref="G6:H6" headerRowCount="0" totalsRowShown="0">
  <tableColumns count="2">
    <tableColumn id="1" name="Column1"/>
    <tableColumn id="2" name="Column2"/>
  </tableColumns>
  <tableStyleInfo name="tableStyle7" showFirstColumn="0" showLastColumn="0" showRowStripes="1" showColumnStripes="0"/>
</table>
</file>

<file path=xl/tables/table8.xml><?xml version="1.0" encoding="utf-8"?>
<table xmlns="http://schemas.openxmlformats.org/spreadsheetml/2006/main" id="8" name="Table8" displayName="Table8" ref="C9:D54" headerRowCount="0" totalsRowShown="0">
  <tableColumns count="2">
    <tableColumn id="1" name="Column1"/>
    <tableColumn id="2" name="Column2"/>
  </tableColumns>
  <tableStyleInfo name="tableStyle8" showFirstColumn="0" showLastColumn="0" showRowStripes="1" showColumnStripes="0"/>
</table>
</file>

<file path=xl/tables/table9.xml><?xml version="1.0" encoding="utf-8"?>
<table xmlns="http://schemas.openxmlformats.org/spreadsheetml/2006/main" id="9" name="Table9" displayName="Table9" ref="G8:H54" headerRowCount="0" totalsRowShown="0">
  <tableColumns count="2">
    <tableColumn id="1" name="Column1"/>
    <tableColumn id="2" name="Column2"/>
  </tableColumns>
  <tableStyleInfo name="tableStyle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Ruler="0" workbookViewId="0">
      <selection activeCell="A23" sqref="A23"/>
    </sheetView>
  </sheetViews>
  <sheetFormatPr defaultColWidth="13.7109375" defaultRowHeight="12.75" x14ac:dyDescent="0.2"/>
  <cols>
    <col min="1" max="1" width="54.7109375" customWidth="1"/>
    <col min="2" max="2" width="11.85546875" customWidth="1"/>
    <col min="3" max="3" width="0" hidden="1" customWidth="1"/>
    <col min="4" max="4" width="11.85546875" customWidth="1"/>
    <col min="5" max="5" width="0" hidden="1" customWidth="1"/>
    <col min="6" max="6" width="11.85546875" customWidth="1"/>
    <col min="7" max="7" width="0.42578125" customWidth="1"/>
    <col min="8" max="8" width="11.85546875" customWidth="1"/>
    <col min="9" max="9" width="0" hidden="1" customWidth="1"/>
    <col min="10" max="10" width="11.85546875" customWidth="1"/>
    <col min="11" max="11" width="0" hidden="1" customWidth="1"/>
    <col min="12" max="12" width="11.85546875" customWidth="1"/>
  </cols>
  <sheetData>
    <row r="1" spans="1:12" ht="15.75" customHeight="1" x14ac:dyDescent="0.2">
      <c r="A1" s="196" t="s">
        <v>0</v>
      </c>
      <c r="B1" s="196"/>
      <c r="C1" s="196"/>
      <c r="D1" s="196"/>
      <c r="E1" s="196"/>
      <c r="F1" s="196"/>
      <c r="G1" s="196"/>
      <c r="H1" s="196"/>
      <c r="I1" s="196"/>
      <c r="J1" s="196"/>
      <c r="K1" s="196"/>
      <c r="L1" s="196"/>
    </row>
    <row r="2" spans="1:12" ht="14.1" customHeight="1" x14ac:dyDescent="0.2">
      <c r="A2" s="195" t="s">
        <v>1</v>
      </c>
      <c r="B2" s="195"/>
      <c r="C2" s="195"/>
      <c r="D2" s="195"/>
      <c r="E2" s="195"/>
      <c r="F2" s="195"/>
      <c r="G2" s="195"/>
      <c r="H2" s="195"/>
      <c r="I2" s="195"/>
      <c r="J2" s="195"/>
      <c r="K2" s="195"/>
      <c r="L2" s="195"/>
    </row>
    <row r="3" spans="1:12" ht="25.9" customHeight="1" x14ac:dyDescent="0.2">
      <c r="A3" s="7"/>
      <c r="B3" s="194" t="s">
        <v>2</v>
      </c>
      <c r="C3" s="194"/>
      <c r="D3" s="194"/>
      <c r="E3" s="194"/>
      <c r="F3" s="194"/>
      <c r="G3" s="25"/>
      <c r="H3" s="194" t="s">
        <v>3</v>
      </c>
      <c r="I3" s="194"/>
      <c r="J3" s="194"/>
      <c r="K3" s="194"/>
      <c r="L3" s="197"/>
    </row>
    <row r="4" spans="1:12" ht="63.4" customHeight="1" x14ac:dyDescent="0.2">
      <c r="A4" s="5" t="s">
        <v>4</v>
      </c>
      <c r="B4" s="6" t="s">
        <v>5</v>
      </c>
      <c r="C4" s="26"/>
      <c r="D4" s="6" t="s">
        <v>6</v>
      </c>
      <c r="E4" s="26"/>
      <c r="F4" s="6" t="s">
        <v>7</v>
      </c>
      <c r="G4" s="27"/>
      <c r="H4" s="6" t="s">
        <v>5</v>
      </c>
      <c r="I4" s="26"/>
      <c r="J4" s="6" t="s">
        <v>6</v>
      </c>
      <c r="K4" s="26"/>
      <c r="L4" s="6" t="s">
        <v>7</v>
      </c>
    </row>
    <row r="5" spans="1:12" ht="15.75" customHeight="1" x14ac:dyDescent="0.2">
      <c r="A5" s="7" t="s">
        <v>8</v>
      </c>
      <c r="B5" s="8">
        <v>-128594000</v>
      </c>
      <c r="C5" s="28"/>
      <c r="D5" s="9">
        <v>-0.38374729089300702</v>
      </c>
      <c r="E5" s="28"/>
      <c r="F5" s="10">
        <v>-0.247096120864191</v>
      </c>
      <c r="G5" s="28"/>
      <c r="H5" s="11">
        <v>45226000</v>
      </c>
      <c r="I5" s="28"/>
      <c r="J5" s="9">
        <v>0.14694576289271499</v>
      </c>
      <c r="K5" s="28"/>
      <c r="L5" s="10">
        <v>9.0582053182857294E-2</v>
      </c>
    </row>
    <row r="6" spans="1:12" ht="15.75" customHeight="1" x14ac:dyDescent="0.2">
      <c r="A6" s="12" t="s">
        <v>9</v>
      </c>
      <c r="B6" s="13">
        <v>-15041000</v>
      </c>
      <c r="C6" s="29"/>
      <c r="D6" s="14">
        <v>-4.5481845657653702E-2</v>
      </c>
      <c r="E6" s="29"/>
      <c r="F6" s="15">
        <v>-2.8901603137924701E-2</v>
      </c>
      <c r="G6" s="29"/>
      <c r="H6" s="13">
        <v>52576000</v>
      </c>
      <c r="I6" s="29"/>
      <c r="J6" s="14">
        <v>0.17017713875356699</v>
      </c>
      <c r="K6" s="29"/>
      <c r="L6" s="15">
        <v>0.10530318905368399</v>
      </c>
    </row>
    <row r="7" spans="1:12" ht="15.75" customHeight="1" x14ac:dyDescent="0.2">
      <c r="A7" s="16" t="s">
        <v>10</v>
      </c>
      <c r="B7" s="17">
        <v>73276000</v>
      </c>
      <c r="C7" s="28"/>
      <c r="D7" s="18">
        <v>0.22</v>
      </c>
      <c r="E7" s="28"/>
      <c r="F7" s="19">
        <v>0.140801400939736</v>
      </c>
      <c r="G7" s="28"/>
      <c r="H7" s="20">
        <v>73607000</v>
      </c>
      <c r="I7" s="28"/>
      <c r="J7" s="18">
        <v>0.24</v>
      </c>
      <c r="K7" s="28"/>
      <c r="L7" s="19">
        <v>0.147425666400535</v>
      </c>
    </row>
    <row r="8" spans="1:12" ht="15.75" customHeight="1" x14ac:dyDescent="0.2">
      <c r="A8" s="3"/>
      <c r="B8" s="29"/>
      <c r="C8" s="12"/>
      <c r="D8" s="12"/>
      <c r="E8" s="12"/>
      <c r="F8" s="12"/>
      <c r="G8" s="12"/>
      <c r="H8" s="12"/>
      <c r="I8" s="12"/>
      <c r="J8" s="12"/>
      <c r="K8" s="12"/>
      <c r="L8" s="12"/>
    </row>
    <row r="9" spans="1:12" ht="15.75" customHeight="1" x14ac:dyDescent="0.2">
      <c r="A9" s="21" t="s">
        <v>11</v>
      </c>
      <c r="B9" s="30"/>
      <c r="C9" s="7"/>
      <c r="D9" s="7"/>
      <c r="E9" s="7"/>
      <c r="F9" s="7"/>
      <c r="G9" s="7"/>
      <c r="H9" s="7"/>
      <c r="I9" s="7"/>
      <c r="J9" s="7"/>
      <c r="K9" s="7"/>
      <c r="L9" s="7"/>
    </row>
    <row r="10" spans="1:12" ht="16.7" customHeight="1" x14ac:dyDescent="0.2">
      <c r="A10" s="12" t="s">
        <v>12</v>
      </c>
      <c r="B10" s="14">
        <v>0.17</v>
      </c>
      <c r="C10" s="12"/>
      <c r="D10" s="12"/>
      <c r="E10" s="12"/>
      <c r="F10" s="12"/>
      <c r="G10" s="12"/>
      <c r="H10" s="14">
        <v>0.17</v>
      </c>
      <c r="I10" s="12"/>
      <c r="J10" s="12"/>
      <c r="K10" s="12"/>
      <c r="L10" s="12"/>
    </row>
    <row r="11" spans="1:12" ht="16.7" customHeight="1" x14ac:dyDescent="0.2">
      <c r="A11" s="16" t="s">
        <v>13</v>
      </c>
      <c r="B11" s="19">
        <v>0.11785095320623901</v>
      </c>
      <c r="C11" s="7"/>
      <c r="D11" s="7"/>
      <c r="E11" s="7"/>
      <c r="F11" s="7"/>
      <c r="G11" s="7"/>
      <c r="H11" s="19">
        <v>0.107255520504732</v>
      </c>
      <c r="I11" s="7"/>
      <c r="J11" s="7"/>
      <c r="K11" s="7"/>
      <c r="L11" s="7"/>
    </row>
    <row r="12" spans="1:12" ht="16.7" customHeight="1" x14ac:dyDescent="0.2">
      <c r="A12" s="22" t="s">
        <v>14</v>
      </c>
      <c r="B12" s="14">
        <v>5.87</v>
      </c>
      <c r="C12" s="12"/>
      <c r="D12" s="12"/>
      <c r="E12" s="12"/>
      <c r="F12" s="12"/>
      <c r="G12" s="12"/>
      <c r="H12" s="14">
        <v>6.4</v>
      </c>
      <c r="I12" s="12"/>
      <c r="J12" s="12"/>
      <c r="K12" s="12"/>
      <c r="L12" s="12"/>
    </row>
    <row r="13" spans="1:12" ht="16.7" customHeight="1" x14ac:dyDescent="0.2">
      <c r="A13" s="16" t="s">
        <v>15</v>
      </c>
      <c r="B13" s="19">
        <v>-5.6250000000000001E-2</v>
      </c>
      <c r="C13" s="7"/>
      <c r="D13" s="7"/>
      <c r="E13" s="7"/>
      <c r="F13" s="7"/>
      <c r="G13" s="7"/>
      <c r="H13" s="19">
        <v>2.3364485981308501E-2</v>
      </c>
      <c r="I13" s="7"/>
      <c r="J13" s="7"/>
      <c r="K13" s="7"/>
      <c r="L13" s="7"/>
    </row>
    <row r="14" spans="1:12" ht="27.6" customHeight="1" x14ac:dyDescent="0.2">
      <c r="A14" s="23" t="s">
        <v>16</v>
      </c>
      <c r="B14" s="13">
        <v>9854000</v>
      </c>
      <c r="C14" s="12"/>
      <c r="D14" s="12"/>
      <c r="E14" s="12"/>
      <c r="F14" s="12"/>
      <c r="G14" s="12"/>
      <c r="H14" s="13">
        <v>12858000</v>
      </c>
      <c r="I14" s="12"/>
      <c r="J14" s="12"/>
      <c r="K14" s="12"/>
      <c r="L14" s="12"/>
    </row>
    <row r="15" spans="1:12" ht="27.6" customHeight="1" x14ac:dyDescent="0.2">
      <c r="A15" s="16" t="s">
        <v>17</v>
      </c>
      <c r="B15" s="24">
        <v>1.40373669751497E-2</v>
      </c>
      <c r="C15" s="7"/>
      <c r="D15" s="7"/>
      <c r="E15" s="7"/>
      <c r="F15" s="7"/>
      <c r="G15" s="7"/>
      <c r="H15" s="19">
        <v>1.888536263223E-2</v>
      </c>
      <c r="I15" s="7"/>
      <c r="J15" s="7"/>
      <c r="K15" s="7"/>
      <c r="L15" s="7"/>
    </row>
    <row r="16" spans="1:12" ht="16.7" customHeight="1" x14ac:dyDescent="0.2"/>
    <row r="17" spans="1:12" ht="23.25" customHeight="1" x14ac:dyDescent="0.2">
      <c r="A17" s="198" t="s">
        <v>226</v>
      </c>
      <c r="B17" s="198"/>
      <c r="C17" s="198"/>
      <c r="D17" s="198"/>
      <c r="E17" s="198"/>
      <c r="F17" s="198"/>
      <c r="G17" s="198"/>
      <c r="H17" s="198"/>
      <c r="I17" s="198"/>
      <c r="J17" s="198"/>
      <c r="K17" s="198"/>
      <c r="L17" s="198"/>
    </row>
    <row r="18" spans="1:12" ht="14.1" customHeight="1" x14ac:dyDescent="0.2">
      <c r="A18" s="198" t="s">
        <v>230</v>
      </c>
      <c r="B18" s="198"/>
      <c r="C18" s="198"/>
      <c r="D18" s="198"/>
      <c r="E18" s="198"/>
      <c r="F18" s="198"/>
      <c r="G18" s="198"/>
      <c r="H18" s="198"/>
      <c r="I18" s="198"/>
      <c r="J18" s="198"/>
      <c r="K18" s="198"/>
      <c r="L18" s="198"/>
    </row>
    <row r="19" spans="1:12" ht="23.25" customHeight="1" x14ac:dyDescent="0.2">
      <c r="A19" s="198" t="s">
        <v>231</v>
      </c>
      <c r="B19" s="198"/>
      <c r="C19" s="198"/>
      <c r="D19" s="198"/>
      <c r="E19" s="198"/>
      <c r="F19" s="198"/>
      <c r="G19" s="198"/>
      <c r="H19" s="198"/>
      <c r="I19" s="198"/>
      <c r="J19" s="198"/>
      <c r="K19" s="198"/>
      <c r="L19" s="198"/>
    </row>
    <row r="20" spans="1:12" ht="23.25" customHeight="1" x14ac:dyDescent="0.2">
      <c r="A20" s="198" t="s">
        <v>232</v>
      </c>
      <c r="B20" s="198"/>
      <c r="C20" s="198"/>
      <c r="D20" s="198"/>
      <c r="E20" s="198"/>
      <c r="F20" s="198"/>
      <c r="G20" s="198"/>
      <c r="H20" s="198"/>
      <c r="I20" s="198"/>
      <c r="J20" s="198"/>
      <c r="K20" s="198"/>
      <c r="L20" s="198"/>
    </row>
    <row r="21" spans="1:12" ht="23.25" customHeight="1" x14ac:dyDescent="0.2">
      <c r="A21" s="192"/>
      <c r="B21" s="193"/>
      <c r="C21" s="193"/>
      <c r="D21" s="193"/>
      <c r="E21" s="193"/>
      <c r="F21" s="193"/>
      <c r="G21" s="193"/>
      <c r="H21" s="193"/>
      <c r="I21" s="193"/>
      <c r="J21" s="193"/>
      <c r="K21" s="193"/>
      <c r="L21" s="193"/>
    </row>
    <row r="22" spans="1:12" ht="16.7" customHeight="1" x14ac:dyDescent="0.2"/>
    <row r="23" spans="1:12" ht="16.7" customHeight="1" x14ac:dyDescent="0.2"/>
    <row r="24" spans="1:12" ht="16.7" customHeight="1" x14ac:dyDescent="0.2"/>
    <row r="25" spans="1:12" ht="16.7" customHeight="1" x14ac:dyDescent="0.2"/>
    <row r="26" spans="1:12" ht="16.7" customHeight="1" x14ac:dyDescent="0.2"/>
    <row r="27" spans="1:12" ht="16.7" customHeight="1" x14ac:dyDescent="0.2"/>
    <row r="28" spans="1:12" ht="16.7" customHeight="1" x14ac:dyDescent="0.2"/>
    <row r="29" spans="1:12" ht="16.7" customHeight="1" x14ac:dyDescent="0.2"/>
    <row r="30" spans="1:12" ht="16.7" customHeight="1" x14ac:dyDescent="0.2"/>
    <row r="31" spans="1:12" ht="16.7" customHeight="1" x14ac:dyDescent="0.2"/>
    <row r="32" spans="1:1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9">
    <mergeCell ref="A21:L21"/>
    <mergeCell ref="B3:F3"/>
    <mergeCell ref="A2:L2"/>
    <mergeCell ref="A1:L1"/>
    <mergeCell ref="H3:L3"/>
    <mergeCell ref="A18:L18"/>
    <mergeCell ref="A17:L17"/>
    <mergeCell ref="A20:L20"/>
    <mergeCell ref="A19:L19"/>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Ruler="0" topLeftCell="A35" workbookViewId="0">
      <selection activeCell="J22" sqref="J22"/>
    </sheetView>
  </sheetViews>
  <sheetFormatPr defaultColWidth="13.7109375" defaultRowHeight="12.75" x14ac:dyDescent="0.2"/>
  <cols>
    <col min="1" max="1" width="69" customWidth="1"/>
    <col min="2" max="2" width="0" hidden="1" customWidth="1"/>
    <col min="3" max="3" width="13.85546875" customWidth="1"/>
    <col min="4" max="4" width="0" hidden="1" customWidth="1"/>
    <col min="5" max="5" width="13.85546875" customWidth="1"/>
    <col min="6" max="6" width="0" hidden="1" customWidth="1"/>
    <col min="7" max="7" width="13.85546875" customWidth="1"/>
    <col min="8" max="8" width="0" hidden="1" customWidth="1"/>
    <col min="9" max="9" width="13.85546875" customWidth="1"/>
    <col min="10" max="26" width="20.140625" customWidth="1"/>
  </cols>
  <sheetData>
    <row r="1" spans="1:9" ht="15.75" customHeight="1" x14ac:dyDescent="0.2">
      <c r="A1" s="209" t="s">
        <v>18</v>
      </c>
      <c r="B1" s="209"/>
      <c r="C1" s="209"/>
      <c r="D1" s="209"/>
      <c r="E1" s="209"/>
      <c r="F1" s="209"/>
      <c r="G1" s="209"/>
      <c r="H1" s="209"/>
      <c r="I1" s="209"/>
    </row>
    <row r="2" spans="1:9" ht="14.1" customHeight="1" x14ac:dyDescent="0.2">
      <c r="A2" s="208" t="s">
        <v>19</v>
      </c>
      <c r="B2" s="208"/>
      <c r="C2" s="208"/>
      <c r="D2" s="208"/>
      <c r="E2" s="208"/>
      <c r="F2" s="208"/>
      <c r="G2" s="208"/>
      <c r="H2" s="208"/>
      <c r="I2" s="208"/>
    </row>
    <row r="3" spans="1:9" ht="15.75" customHeight="1" x14ac:dyDescent="0.2">
      <c r="A3" s="196"/>
      <c r="B3" s="196"/>
      <c r="C3" s="196"/>
      <c r="D3" s="196"/>
      <c r="E3" s="196"/>
      <c r="F3" s="196"/>
      <c r="G3" s="196"/>
      <c r="H3" s="196"/>
      <c r="I3" s="196"/>
    </row>
    <row r="4" spans="1:9" ht="16.7" customHeight="1" x14ac:dyDescent="0.2">
      <c r="A4" s="33" t="s">
        <v>20</v>
      </c>
      <c r="B4" s="3"/>
      <c r="C4" s="206" t="s">
        <v>21</v>
      </c>
      <c r="D4" s="206"/>
      <c r="E4" s="206"/>
      <c r="F4" s="34"/>
      <c r="G4" s="206" t="s">
        <v>22</v>
      </c>
      <c r="H4" s="206"/>
      <c r="I4" s="206"/>
    </row>
    <row r="5" spans="1:9" ht="16.7" customHeight="1" x14ac:dyDescent="0.2">
      <c r="A5" s="35"/>
      <c r="B5" s="2"/>
      <c r="C5" s="210" t="s">
        <v>23</v>
      </c>
      <c r="D5" s="210"/>
      <c r="E5" s="210"/>
      <c r="F5" s="32"/>
      <c r="G5" s="210" t="s">
        <v>23</v>
      </c>
      <c r="H5" s="210"/>
      <c r="I5" s="210"/>
    </row>
    <row r="6" spans="1:9" ht="16.7" customHeight="1" x14ac:dyDescent="0.2">
      <c r="A6" s="36" t="s">
        <v>24</v>
      </c>
      <c r="B6" s="12"/>
      <c r="C6" s="12"/>
      <c r="D6" s="12"/>
      <c r="E6" s="3"/>
      <c r="F6" s="3"/>
      <c r="G6" s="3"/>
      <c r="H6" s="3"/>
      <c r="I6" s="3"/>
    </row>
    <row r="7" spans="1:9" ht="15.75" customHeight="1" x14ac:dyDescent="0.2">
      <c r="A7" s="166" t="s">
        <v>25</v>
      </c>
      <c r="B7" s="7"/>
      <c r="C7" s="17">
        <v>7140913000</v>
      </c>
      <c r="D7" s="7"/>
      <c r="E7" s="19">
        <v>0.76</v>
      </c>
      <c r="F7" s="28"/>
      <c r="G7" s="17">
        <v>6647517000</v>
      </c>
      <c r="H7" s="28"/>
      <c r="I7" s="19">
        <v>0.745</v>
      </c>
    </row>
    <row r="8" spans="1:9" ht="15.75" customHeight="1" x14ac:dyDescent="0.2">
      <c r="A8" s="5" t="s">
        <v>26</v>
      </c>
      <c r="B8" s="12"/>
      <c r="C8" s="37">
        <v>49397000</v>
      </c>
      <c r="D8" s="29"/>
      <c r="E8" s="38">
        <v>6.0000000000000001E-3</v>
      </c>
      <c r="F8" s="29"/>
      <c r="G8" s="37">
        <v>54291000</v>
      </c>
      <c r="H8" s="29"/>
      <c r="I8" s="38">
        <v>6.0000000000000001E-3</v>
      </c>
    </row>
    <row r="9" spans="1:9" ht="15.75" customHeight="1" x14ac:dyDescent="0.2">
      <c r="A9" s="39" t="s">
        <v>27</v>
      </c>
      <c r="B9" s="7"/>
      <c r="C9" s="40">
        <f>SUM(C7:C8)</f>
        <v>7190310000</v>
      </c>
      <c r="D9" s="28"/>
      <c r="E9" s="10">
        <f>SUM(E7:E8)</f>
        <v>0.76600000000000001</v>
      </c>
      <c r="F9" s="28"/>
      <c r="G9" s="40">
        <f>SUM(G7:G8)</f>
        <v>6701808000</v>
      </c>
      <c r="H9" s="28"/>
      <c r="I9" s="10">
        <f>SUM(I7:I8)</f>
        <v>0.751</v>
      </c>
    </row>
    <row r="10" spans="1:9" ht="15.75" customHeight="1" x14ac:dyDescent="0.2">
      <c r="A10" s="23" t="s">
        <v>28</v>
      </c>
      <c r="B10" s="12"/>
      <c r="C10" s="41">
        <v>2191578000</v>
      </c>
      <c r="D10" s="29"/>
      <c r="E10" s="15">
        <v>0.23300000000000001</v>
      </c>
      <c r="F10" s="29"/>
      <c r="G10" s="41">
        <v>2213312000</v>
      </c>
      <c r="H10" s="29"/>
      <c r="I10" s="15">
        <v>0.248</v>
      </c>
    </row>
    <row r="11" spans="1:9" ht="15.75" customHeight="1" x14ac:dyDescent="0.2">
      <c r="A11" s="42" t="s">
        <v>29</v>
      </c>
      <c r="B11" s="7"/>
      <c r="C11" s="43">
        <v>12304000</v>
      </c>
      <c r="D11" s="28"/>
      <c r="E11" s="19">
        <v>1E-3</v>
      </c>
      <c r="F11" s="28"/>
      <c r="G11" s="43">
        <v>8173000</v>
      </c>
      <c r="H11" s="28"/>
      <c r="I11" s="19">
        <v>1E-3</v>
      </c>
    </row>
    <row r="12" spans="1:9" ht="16.7" customHeight="1" x14ac:dyDescent="0.2">
      <c r="A12" s="60" t="s">
        <v>30</v>
      </c>
      <c r="B12" s="3"/>
      <c r="C12" s="44">
        <f>SUM(C9:C11)</f>
        <v>9394192000</v>
      </c>
      <c r="D12" s="29"/>
      <c r="E12" s="3"/>
      <c r="F12" s="3"/>
      <c r="G12" s="44">
        <f>SUM(G9:G11)</f>
        <v>8923293000</v>
      </c>
      <c r="H12" s="3"/>
      <c r="I12" s="3"/>
    </row>
    <row r="13" spans="1:9" ht="16.7" customHeight="1" x14ac:dyDescent="0.2">
      <c r="A13" s="135" t="s">
        <v>31</v>
      </c>
      <c r="B13" s="2"/>
      <c r="C13" s="43">
        <v>4240371000</v>
      </c>
      <c r="D13" s="28"/>
      <c r="E13" s="7"/>
      <c r="F13" s="7"/>
      <c r="G13" s="43">
        <v>8973364000</v>
      </c>
      <c r="H13" s="2"/>
      <c r="I13" s="2"/>
    </row>
    <row r="14" spans="1:9" ht="16.7" customHeight="1" x14ac:dyDescent="0.2">
      <c r="A14" s="45" t="s">
        <v>32</v>
      </c>
      <c r="B14" s="3"/>
      <c r="C14" s="46">
        <f>SUM(C12:C13)</f>
        <v>13634563000</v>
      </c>
      <c r="D14" s="29"/>
      <c r="E14" s="3"/>
      <c r="F14" s="3"/>
      <c r="G14" s="46">
        <f>SUM(G12:G13)</f>
        <v>17896657000</v>
      </c>
      <c r="H14" s="3"/>
      <c r="I14" s="3"/>
    </row>
    <row r="15" spans="1:9" ht="16.7" customHeight="1" x14ac:dyDescent="0.2">
      <c r="A15" s="63"/>
      <c r="B15" s="2"/>
      <c r="C15" s="64"/>
      <c r="D15" s="28"/>
      <c r="E15" s="2"/>
      <c r="F15" s="2"/>
      <c r="G15" s="64"/>
      <c r="H15" s="2"/>
      <c r="I15" s="2"/>
    </row>
    <row r="16" spans="1:9" ht="25.9" customHeight="1" x14ac:dyDescent="0.2">
      <c r="A16" s="47" t="s">
        <v>33</v>
      </c>
      <c r="B16" s="12"/>
      <c r="C16" s="206" t="s">
        <v>2</v>
      </c>
      <c r="D16" s="206"/>
      <c r="E16" s="206"/>
      <c r="F16" s="65"/>
      <c r="G16" s="206" t="s">
        <v>3</v>
      </c>
      <c r="H16" s="206"/>
      <c r="I16" s="206"/>
    </row>
    <row r="17" spans="1:9" ht="14.1" customHeight="1" x14ac:dyDescent="0.2">
      <c r="A17" s="48"/>
      <c r="B17" s="7"/>
      <c r="C17" s="210" t="s">
        <v>23</v>
      </c>
      <c r="D17" s="211"/>
      <c r="E17" s="212"/>
      <c r="F17" s="32"/>
      <c r="G17" s="210" t="s">
        <v>23</v>
      </c>
      <c r="H17" s="212"/>
      <c r="I17" s="212"/>
    </row>
    <row r="18" spans="1:9" ht="15.75" customHeight="1" x14ac:dyDescent="0.2">
      <c r="A18" s="23" t="s">
        <v>34</v>
      </c>
      <c r="B18" s="12"/>
      <c r="C18" s="12"/>
      <c r="D18" s="12"/>
      <c r="E18" s="49">
        <v>3.7199999999999997E-2</v>
      </c>
      <c r="F18" s="29"/>
      <c r="G18" s="66"/>
      <c r="H18" s="29"/>
      <c r="I18" s="49">
        <v>3.3300000000000003E-2</v>
      </c>
    </row>
    <row r="19" spans="1:9" ht="15.75" customHeight="1" x14ac:dyDescent="0.2">
      <c r="A19" s="16" t="s">
        <v>35</v>
      </c>
      <c r="B19" s="2"/>
      <c r="C19" s="28"/>
      <c r="D19" s="28"/>
      <c r="E19" s="50">
        <v>7.3000000000000001E-3</v>
      </c>
      <c r="F19" s="28"/>
      <c r="G19" s="67"/>
      <c r="H19" s="28"/>
      <c r="I19" s="50">
        <v>7.7999999999999996E-3</v>
      </c>
    </row>
    <row r="20" spans="1:9" ht="15.75" customHeight="1" x14ac:dyDescent="0.2">
      <c r="A20" s="3" t="s">
        <v>36</v>
      </c>
      <c r="B20" s="3"/>
      <c r="C20" s="29"/>
      <c r="D20" s="29"/>
      <c r="E20" s="49">
        <v>2.9899999999999999E-2</v>
      </c>
      <c r="F20" s="29"/>
      <c r="G20" s="66"/>
      <c r="H20" s="29"/>
      <c r="I20" s="49">
        <v>2.5499999999999998E-2</v>
      </c>
    </row>
    <row r="21" spans="1:9" ht="9.9499999999999993" customHeight="1" x14ac:dyDescent="0.2">
      <c r="A21" s="32"/>
      <c r="B21" s="31"/>
      <c r="C21" s="25"/>
      <c r="D21" s="25"/>
      <c r="E21" s="25"/>
      <c r="F21" s="67"/>
      <c r="G21" s="25"/>
      <c r="H21" s="25"/>
      <c r="I21" s="25"/>
    </row>
    <row r="22" spans="1:9" ht="15.75" customHeight="1" x14ac:dyDescent="0.2">
      <c r="A22" s="51" t="s">
        <v>37</v>
      </c>
      <c r="B22" s="68"/>
      <c r="C22" s="206" t="s">
        <v>21</v>
      </c>
      <c r="D22" s="206"/>
      <c r="E22" s="206"/>
      <c r="F22" s="66"/>
      <c r="G22" s="206" t="s">
        <v>22</v>
      </c>
      <c r="H22" s="206"/>
      <c r="I22" s="206"/>
    </row>
    <row r="23" spans="1:9" ht="14.1" customHeight="1" x14ac:dyDescent="0.2">
      <c r="A23" s="69"/>
      <c r="B23" s="7"/>
      <c r="C23" s="199" t="s">
        <v>38</v>
      </c>
      <c r="D23" s="200"/>
      <c r="E23" s="200"/>
      <c r="F23" s="70"/>
      <c r="G23" s="199" t="s">
        <v>38</v>
      </c>
      <c r="H23" s="199"/>
      <c r="I23" s="200"/>
    </row>
    <row r="24" spans="1:9" ht="15.75" customHeight="1" x14ac:dyDescent="0.2">
      <c r="A24" s="12" t="s">
        <v>39</v>
      </c>
      <c r="B24" s="12"/>
      <c r="C24" s="3"/>
      <c r="D24" s="12"/>
      <c r="E24" s="14">
        <v>104.66</v>
      </c>
      <c r="F24" s="71"/>
      <c r="G24" s="71"/>
      <c r="H24" s="71"/>
      <c r="I24" s="14">
        <v>104.86</v>
      </c>
    </row>
    <row r="25" spans="1:9" ht="15.75" customHeight="1" x14ac:dyDescent="0.2">
      <c r="A25" s="2" t="s">
        <v>40</v>
      </c>
      <c r="B25" s="7"/>
      <c r="C25" s="2"/>
      <c r="D25" s="28"/>
      <c r="E25" s="19">
        <v>0.27679999999999999</v>
      </c>
      <c r="F25" s="70"/>
      <c r="G25" s="70"/>
      <c r="H25" s="70"/>
      <c r="I25" s="19">
        <v>0.30120000000000002</v>
      </c>
    </row>
    <row r="26" spans="1:9" ht="27.6" customHeight="1" x14ac:dyDescent="0.2">
      <c r="A26" s="3" t="s">
        <v>41</v>
      </c>
      <c r="B26" s="12"/>
      <c r="C26" s="3"/>
      <c r="D26" s="29"/>
      <c r="E26" s="15">
        <v>0.99144005218105502</v>
      </c>
      <c r="F26" s="71"/>
      <c r="G26" s="71"/>
      <c r="H26" s="71"/>
      <c r="I26" s="15">
        <v>0.99071875166263501</v>
      </c>
    </row>
    <row r="27" spans="1:9" ht="27.6" customHeight="1" x14ac:dyDescent="0.2">
      <c r="A27" s="2" t="s">
        <v>42</v>
      </c>
      <c r="B27" s="7"/>
      <c r="C27" s="2"/>
      <c r="D27" s="28"/>
      <c r="E27" s="19">
        <v>8.5599478189446205E-3</v>
      </c>
      <c r="F27" s="70"/>
      <c r="G27" s="70"/>
      <c r="H27" s="70"/>
      <c r="I27" s="19">
        <v>9.2812483373648901E-3</v>
      </c>
    </row>
    <row r="28" spans="1:9" ht="7.5" customHeight="1" x14ac:dyDescent="0.2">
      <c r="A28" s="51"/>
      <c r="B28" s="68"/>
      <c r="C28" s="33"/>
      <c r="D28" s="33"/>
      <c r="E28" s="33"/>
      <c r="F28" s="71"/>
      <c r="G28" s="33"/>
      <c r="H28" s="33"/>
      <c r="I28" s="33"/>
    </row>
    <row r="29" spans="1:9" ht="15.75" customHeight="1" x14ac:dyDescent="0.2">
      <c r="A29" s="53" t="s">
        <v>43</v>
      </c>
      <c r="B29" s="31"/>
      <c r="C29" s="207" t="s">
        <v>21</v>
      </c>
      <c r="D29" s="207"/>
      <c r="E29" s="207"/>
      <c r="F29" s="70"/>
      <c r="G29" s="207" t="s">
        <v>22</v>
      </c>
      <c r="H29" s="207"/>
      <c r="I29" s="207"/>
    </row>
    <row r="30" spans="1:9" ht="14.1" customHeight="1" x14ac:dyDescent="0.2">
      <c r="A30" s="54" t="s">
        <v>44</v>
      </c>
      <c r="B30" s="12"/>
      <c r="C30" s="203" t="s">
        <v>23</v>
      </c>
      <c r="D30" s="204"/>
      <c r="E30" s="204"/>
      <c r="F30" s="71"/>
      <c r="G30" s="205" t="s">
        <v>45</v>
      </c>
      <c r="H30" s="205"/>
      <c r="I30" s="204"/>
    </row>
    <row r="31" spans="1:9" ht="15.75" customHeight="1" x14ac:dyDescent="0.2">
      <c r="A31" s="7" t="s">
        <v>46</v>
      </c>
      <c r="B31" s="7"/>
      <c r="C31" s="2"/>
      <c r="D31" s="7"/>
      <c r="E31" s="17">
        <v>193770566000</v>
      </c>
      <c r="F31" s="70"/>
      <c r="G31" s="70"/>
      <c r="H31" s="70"/>
      <c r="I31" s="17">
        <v>194393942000</v>
      </c>
    </row>
    <row r="32" spans="1:9" ht="15.75" customHeight="1" x14ac:dyDescent="0.2">
      <c r="A32" s="12" t="s">
        <v>47</v>
      </c>
      <c r="B32" s="12"/>
      <c r="C32" s="3"/>
      <c r="D32" s="12"/>
      <c r="E32" s="15">
        <v>3.3000000000000002E-2</v>
      </c>
      <c r="F32" s="71"/>
      <c r="G32" s="71"/>
      <c r="H32" s="71"/>
      <c r="I32" s="15">
        <v>3.3500000000000002E-2</v>
      </c>
    </row>
    <row r="33" spans="1:9" ht="15.75" customHeight="1" x14ac:dyDescent="0.2">
      <c r="A33" s="7" t="s">
        <v>48</v>
      </c>
      <c r="B33" s="7"/>
      <c r="C33" s="2"/>
      <c r="D33" s="7"/>
      <c r="E33" s="17">
        <v>322000</v>
      </c>
      <c r="F33" s="70"/>
      <c r="G33" s="70"/>
      <c r="H33" s="70"/>
      <c r="I33" s="17">
        <v>321000</v>
      </c>
    </row>
    <row r="34" spans="1:9" ht="15.75" customHeight="1" x14ac:dyDescent="0.2">
      <c r="A34" s="12" t="s">
        <v>49</v>
      </c>
      <c r="B34" s="12"/>
      <c r="C34" s="3"/>
      <c r="D34" s="12"/>
      <c r="E34" s="55">
        <v>758</v>
      </c>
      <c r="F34" s="71"/>
      <c r="G34" s="71"/>
      <c r="H34" s="71"/>
      <c r="I34" s="55">
        <v>758</v>
      </c>
    </row>
    <row r="35" spans="1:9" ht="15.75" customHeight="1" x14ac:dyDescent="0.2">
      <c r="A35" s="7" t="s">
        <v>50</v>
      </c>
      <c r="B35" s="7"/>
      <c r="C35" s="2"/>
      <c r="D35" s="7"/>
      <c r="E35" s="56">
        <v>0.71499999999999997</v>
      </c>
      <c r="F35" s="70"/>
      <c r="G35" s="70"/>
      <c r="H35" s="70"/>
      <c r="I35" s="56">
        <v>0.71719999999999995</v>
      </c>
    </row>
    <row r="36" spans="1:9" ht="15.75" customHeight="1" x14ac:dyDescent="0.2">
      <c r="A36" s="12" t="s">
        <v>51</v>
      </c>
      <c r="B36" s="12"/>
      <c r="C36" s="3"/>
      <c r="D36" s="12"/>
      <c r="E36" s="15">
        <v>1.2999999999999999E-2</v>
      </c>
      <c r="F36" s="71"/>
      <c r="G36" s="71"/>
      <c r="H36" s="71"/>
      <c r="I36" s="57">
        <v>1.72E-2</v>
      </c>
    </row>
    <row r="37" spans="1:9" ht="16.7" customHeight="1" x14ac:dyDescent="0.2">
      <c r="A37" s="7" t="s">
        <v>52</v>
      </c>
      <c r="B37" s="7"/>
      <c r="C37" s="2"/>
      <c r="D37" s="7"/>
      <c r="E37" s="58">
        <v>26.3</v>
      </c>
      <c r="F37" s="70"/>
      <c r="G37" s="70"/>
      <c r="H37" s="70"/>
      <c r="I37" s="59">
        <v>26.39</v>
      </c>
    </row>
    <row r="38" spans="1:9" ht="16.7" customHeight="1" x14ac:dyDescent="0.2">
      <c r="A38" s="12"/>
      <c r="B38" s="12"/>
      <c r="C38" s="72"/>
      <c r="D38" s="72"/>
      <c r="E38" s="72"/>
      <c r="F38" s="71"/>
      <c r="G38" s="71"/>
      <c r="H38" s="71"/>
      <c r="I38" s="71"/>
    </row>
    <row r="39" spans="1:9" ht="25.9" customHeight="1" x14ac:dyDescent="0.2">
      <c r="A39" s="7"/>
      <c r="B39" s="7"/>
      <c r="C39" s="194" t="s">
        <v>2</v>
      </c>
      <c r="D39" s="194"/>
      <c r="E39" s="194"/>
      <c r="F39" s="70"/>
      <c r="G39" s="194" t="s">
        <v>3</v>
      </c>
      <c r="H39" s="194"/>
      <c r="I39" s="194"/>
    </row>
    <row r="40" spans="1:9" ht="14.1" customHeight="1" x14ac:dyDescent="0.2">
      <c r="A40" s="12"/>
      <c r="B40" s="12"/>
      <c r="C40" s="203" t="s">
        <v>23</v>
      </c>
      <c r="D40" s="204"/>
      <c r="E40" s="204"/>
      <c r="F40" s="71"/>
      <c r="G40" s="203" t="s">
        <v>23</v>
      </c>
      <c r="H40" s="205"/>
      <c r="I40" s="204"/>
    </row>
    <row r="41" spans="1:9" ht="15.75" customHeight="1" x14ac:dyDescent="0.2">
      <c r="A41" s="7" t="s">
        <v>53</v>
      </c>
      <c r="B41" s="7"/>
      <c r="C41" s="2"/>
      <c r="D41" s="7"/>
      <c r="E41" s="17">
        <v>-131828000</v>
      </c>
      <c r="F41" s="73"/>
      <c r="G41" s="73"/>
      <c r="H41" s="73"/>
      <c r="I41" s="17">
        <v>-42500000</v>
      </c>
    </row>
    <row r="42" spans="1:9" ht="15.75" customHeight="1" x14ac:dyDescent="0.2">
      <c r="A42" s="12" t="s">
        <v>54</v>
      </c>
      <c r="B42" s="12"/>
      <c r="C42" s="3"/>
      <c r="D42" s="12"/>
      <c r="E42" s="13">
        <v>125511000</v>
      </c>
      <c r="F42" s="74"/>
      <c r="G42" s="74"/>
      <c r="H42" s="74"/>
      <c r="I42" s="13">
        <v>122960000</v>
      </c>
    </row>
    <row r="43" spans="1:9" ht="15.75" customHeight="1" x14ac:dyDescent="0.2">
      <c r="A43" s="7" t="s">
        <v>55</v>
      </c>
      <c r="B43" s="7"/>
      <c r="C43" s="2"/>
      <c r="D43" s="28"/>
      <c r="E43" s="17">
        <v>21605000</v>
      </c>
      <c r="F43" s="73"/>
      <c r="G43" s="73"/>
      <c r="H43" s="73"/>
      <c r="I43" s="17">
        <v>21401000</v>
      </c>
    </row>
    <row r="44" spans="1:9" ht="15.75" customHeight="1" x14ac:dyDescent="0.2">
      <c r="A44" s="12" t="s">
        <v>56</v>
      </c>
      <c r="B44" s="12"/>
      <c r="C44" s="3"/>
      <c r="D44" s="29"/>
      <c r="E44" s="13">
        <v>-23000</v>
      </c>
      <c r="F44" s="74"/>
      <c r="G44" s="74"/>
      <c r="H44" s="74"/>
      <c r="I44" s="13">
        <v>-378000</v>
      </c>
    </row>
    <row r="45" spans="1:9" ht="16.7" customHeight="1" x14ac:dyDescent="0.2">
      <c r="A45" s="2"/>
      <c r="B45" s="2"/>
      <c r="C45" s="2"/>
      <c r="D45" s="2"/>
      <c r="E45" s="2"/>
      <c r="F45" s="70"/>
      <c r="G45" s="70"/>
      <c r="H45" s="70"/>
      <c r="I45" s="70"/>
    </row>
    <row r="46" spans="1:9" ht="16.7" customHeight="1" x14ac:dyDescent="0.2">
      <c r="A46" s="22"/>
      <c r="B46" s="22"/>
      <c r="C46" s="22"/>
      <c r="D46" s="22"/>
      <c r="E46" s="22"/>
      <c r="F46" s="22"/>
      <c r="G46" s="22"/>
      <c r="H46" s="22"/>
      <c r="I46" s="22"/>
    </row>
    <row r="47" spans="1:9" ht="9.1999999999999993" customHeight="1" x14ac:dyDescent="0.2">
      <c r="A47" s="75"/>
      <c r="B47" s="31"/>
      <c r="C47" s="4"/>
      <c r="D47" s="4"/>
      <c r="E47" s="4"/>
      <c r="F47" s="70"/>
      <c r="G47" s="4"/>
      <c r="H47" s="4"/>
      <c r="I47" s="4"/>
    </row>
    <row r="48" spans="1:9" ht="15.75" customHeight="1" x14ac:dyDescent="0.2">
      <c r="A48" s="6" t="s">
        <v>57</v>
      </c>
      <c r="B48" s="68"/>
      <c r="C48" s="202" t="s">
        <v>21</v>
      </c>
      <c r="D48" s="202"/>
      <c r="E48" s="202"/>
      <c r="F48" s="71"/>
      <c r="G48" s="202" t="s">
        <v>22</v>
      </c>
      <c r="H48" s="202"/>
      <c r="I48" s="202"/>
    </row>
    <row r="49" spans="1:9" ht="14.1" customHeight="1" x14ac:dyDescent="0.2">
      <c r="A49" s="35" t="s">
        <v>58</v>
      </c>
      <c r="B49" s="7"/>
      <c r="C49" s="199" t="s">
        <v>38</v>
      </c>
      <c r="D49" s="200"/>
      <c r="E49" s="200"/>
      <c r="F49" s="70"/>
      <c r="G49" s="199" t="s">
        <v>38</v>
      </c>
      <c r="H49" s="199"/>
      <c r="I49" s="200"/>
    </row>
    <row r="50" spans="1:9" ht="15.75" customHeight="1" x14ac:dyDescent="0.2">
      <c r="A50" s="36" t="s">
        <v>59</v>
      </c>
      <c r="B50" s="12"/>
      <c r="C50" s="3"/>
      <c r="D50" s="12"/>
      <c r="E50" s="13">
        <v>4116000000</v>
      </c>
      <c r="F50" s="71"/>
      <c r="G50" s="71"/>
      <c r="H50" s="71"/>
      <c r="I50" s="13">
        <v>8742000000</v>
      </c>
    </row>
    <row r="51" spans="1:9" x14ac:dyDescent="0.2">
      <c r="A51" s="42" t="s">
        <v>60</v>
      </c>
      <c r="B51" s="7"/>
      <c r="C51" s="2"/>
      <c r="D51" s="2"/>
      <c r="E51" s="17">
        <v>20387300000</v>
      </c>
      <c r="F51" s="70"/>
      <c r="G51" s="70"/>
      <c r="H51" s="70"/>
      <c r="I51" s="17">
        <v>17036595000</v>
      </c>
    </row>
    <row r="52" spans="1:9" x14ac:dyDescent="0.2">
      <c r="A52" s="60" t="s">
        <v>61</v>
      </c>
      <c r="B52" s="12"/>
      <c r="C52" s="3"/>
      <c r="D52" s="12"/>
      <c r="E52" s="37">
        <v>-1761000000</v>
      </c>
      <c r="F52" s="71"/>
      <c r="G52" s="71"/>
      <c r="H52" s="71"/>
      <c r="I52" s="37">
        <v>-941000000</v>
      </c>
    </row>
    <row r="53" spans="1:9" ht="15.75" customHeight="1" x14ac:dyDescent="0.2">
      <c r="A53" s="61" t="s">
        <v>62</v>
      </c>
      <c r="B53" s="31"/>
      <c r="C53" s="2"/>
      <c r="D53" s="7"/>
      <c r="E53" s="62">
        <f>SUM(E51:E52)</f>
        <v>18626300000</v>
      </c>
      <c r="F53" s="70"/>
      <c r="G53" s="70"/>
      <c r="H53" s="70"/>
      <c r="I53" s="62">
        <f>SUM(I51:I52)</f>
        <v>16095595000</v>
      </c>
    </row>
    <row r="54" spans="1:9" ht="16.7" customHeight="1" x14ac:dyDescent="0.2">
      <c r="E54" s="76"/>
      <c r="I54" s="76"/>
    </row>
    <row r="55" spans="1:9" x14ac:dyDescent="0.2">
      <c r="A55" s="198" t="s">
        <v>63</v>
      </c>
      <c r="B55" s="201"/>
      <c r="C55" s="201"/>
      <c r="D55" s="201"/>
      <c r="E55" s="201"/>
      <c r="F55" s="201"/>
      <c r="G55" s="201"/>
      <c r="H55" s="201"/>
      <c r="I55" s="201"/>
    </row>
    <row r="56" spans="1:9" x14ac:dyDescent="0.2">
      <c r="A56" s="198" t="s">
        <v>64</v>
      </c>
      <c r="B56" s="201"/>
      <c r="C56" s="201"/>
      <c r="D56" s="201"/>
      <c r="E56" s="201"/>
      <c r="F56" s="201"/>
      <c r="G56" s="201"/>
      <c r="H56" s="201"/>
      <c r="I56" s="201"/>
    </row>
    <row r="57" spans="1:9" ht="23.25" customHeight="1" x14ac:dyDescent="0.2">
      <c r="A57" s="198" t="s">
        <v>65</v>
      </c>
      <c r="B57" s="201"/>
      <c r="C57" s="201"/>
      <c r="D57" s="201"/>
      <c r="E57" s="201"/>
      <c r="F57" s="201"/>
      <c r="G57" s="201"/>
      <c r="H57" s="201"/>
      <c r="I57" s="201"/>
    </row>
    <row r="58" spans="1:9" x14ac:dyDescent="0.2">
      <c r="A58" s="198" t="s">
        <v>66</v>
      </c>
      <c r="B58" s="201"/>
      <c r="C58" s="201"/>
      <c r="D58" s="201"/>
      <c r="E58" s="201"/>
      <c r="F58" s="201"/>
      <c r="G58" s="201"/>
      <c r="H58" s="201"/>
      <c r="I58" s="201"/>
    </row>
    <row r="59" spans="1:9" x14ac:dyDescent="0.2">
      <c r="A59" s="198" t="s">
        <v>67</v>
      </c>
      <c r="B59" s="201"/>
      <c r="C59" s="201"/>
      <c r="D59" s="201"/>
      <c r="E59" s="201"/>
      <c r="F59" s="201"/>
      <c r="G59" s="201"/>
      <c r="H59" s="201"/>
      <c r="I59" s="201"/>
    </row>
    <row r="60" spans="1:9" x14ac:dyDescent="0.2">
      <c r="A60" s="198" t="s">
        <v>68</v>
      </c>
      <c r="B60" s="201"/>
      <c r="C60" s="201"/>
      <c r="D60" s="201"/>
      <c r="E60" s="201"/>
      <c r="F60" s="201"/>
      <c r="G60" s="201"/>
      <c r="H60" s="201"/>
      <c r="I60" s="201"/>
    </row>
    <row r="61" spans="1:9" ht="22.5" customHeight="1" x14ac:dyDescent="0.2">
      <c r="A61" s="198" t="s">
        <v>69</v>
      </c>
      <c r="B61" s="201"/>
      <c r="C61" s="201"/>
      <c r="D61" s="201"/>
      <c r="E61" s="201"/>
      <c r="F61" s="201"/>
      <c r="G61" s="201"/>
      <c r="H61" s="201"/>
      <c r="I61" s="201"/>
    </row>
    <row r="62" spans="1:9" x14ac:dyDescent="0.2">
      <c r="A62" s="198" t="s">
        <v>70</v>
      </c>
      <c r="B62" s="201"/>
      <c r="C62" s="201"/>
      <c r="D62" s="201"/>
      <c r="E62" s="201"/>
      <c r="F62" s="201"/>
      <c r="G62" s="201"/>
      <c r="H62" s="201"/>
      <c r="I62" s="201"/>
    </row>
    <row r="63" spans="1:9" ht="12.75" customHeight="1" x14ac:dyDescent="0.2">
      <c r="A63" s="198" t="s">
        <v>71</v>
      </c>
      <c r="B63" s="201"/>
      <c r="C63" s="201"/>
      <c r="D63" s="201"/>
      <c r="E63" s="201"/>
      <c r="F63" s="201"/>
      <c r="G63" s="201"/>
      <c r="H63" s="201"/>
      <c r="I63" s="201"/>
    </row>
    <row r="64" spans="1:9" ht="12.75" customHeight="1" x14ac:dyDescent="0.2"/>
    <row r="65" ht="14.1" customHeight="1" x14ac:dyDescent="0.2"/>
  </sheetData>
  <mergeCells count="36">
    <mergeCell ref="A2:I2"/>
    <mergeCell ref="A1:I1"/>
    <mergeCell ref="G16:I16"/>
    <mergeCell ref="C16:E16"/>
    <mergeCell ref="C17:E17"/>
    <mergeCell ref="G17:I17"/>
    <mergeCell ref="C4:E4"/>
    <mergeCell ref="C5:E5"/>
    <mergeCell ref="G5:I5"/>
    <mergeCell ref="G4:I4"/>
    <mergeCell ref="A3:I3"/>
    <mergeCell ref="G22:I22"/>
    <mergeCell ref="G23:I23"/>
    <mergeCell ref="C23:E23"/>
    <mergeCell ref="C22:E22"/>
    <mergeCell ref="C30:E30"/>
    <mergeCell ref="C29:E29"/>
    <mergeCell ref="G30:I30"/>
    <mergeCell ref="G29:I29"/>
    <mergeCell ref="G39:I39"/>
    <mergeCell ref="C39:E39"/>
    <mergeCell ref="C40:E40"/>
    <mergeCell ref="G40:I40"/>
    <mergeCell ref="C48:E48"/>
    <mergeCell ref="C49:E49"/>
    <mergeCell ref="A55:I55"/>
    <mergeCell ref="G49:I49"/>
    <mergeCell ref="G48:I48"/>
    <mergeCell ref="A63:I63"/>
    <mergeCell ref="A62:I62"/>
    <mergeCell ref="A61:I61"/>
    <mergeCell ref="A60:I60"/>
    <mergeCell ref="A56:I56"/>
    <mergeCell ref="A57:I57"/>
    <mergeCell ref="A58:I58"/>
    <mergeCell ref="A59:I59"/>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Ruler="0" topLeftCell="A31" workbookViewId="0">
      <selection activeCell="A42" sqref="A42:I42"/>
    </sheetView>
  </sheetViews>
  <sheetFormatPr defaultColWidth="13.7109375" defaultRowHeight="12.75" x14ac:dyDescent="0.2"/>
  <cols>
    <col min="1" max="1" width="59" customWidth="1"/>
    <col min="2" max="2" width="0" hidden="1" customWidth="1"/>
    <col min="3" max="3" width="22.42578125" customWidth="1"/>
    <col min="4" max="4" width="0" hidden="1" customWidth="1"/>
    <col min="5" max="5" width="22.42578125" customWidth="1"/>
    <col min="6" max="6" width="0" hidden="1" customWidth="1"/>
    <col min="7" max="7" width="22.42578125" customWidth="1"/>
    <col min="8" max="8" width="0" hidden="1" customWidth="1"/>
    <col min="9" max="9" width="22.42578125" customWidth="1"/>
    <col min="10" max="26" width="20.140625" customWidth="1"/>
  </cols>
  <sheetData>
    <row r="1" spans="1:9" ht="15.75" customHeight="1" x14ac:dyDescent="0.2">
      <c r="A1" s="213" t="s">
        <v>72</v>
      </c>
      <c r="B1" s="193"/>
      <c r="C1" s="193"/>
      <c r="D1" s="193"/>
      <c r="E1" s="193"/>
      <c r="F1" s="193"/>
      <c r="G1" s="193"/>
      <c r="H1" s="193"/>
      <c r="I1" s="193"/>
    </row>
    <row r="2" spans="1:9" ht="15" customHeight="1" x14ac:dyDescent="0.2">
      <c r="A2" s="114"/>
      <c r="B2" s="115"/>
      <c r="C2" s="108"/>
      <c r="D2" s="115"/>
      <c r="E2" s="108"/>
      <c r="F2" s="115"/>
      <c r="G2" s="108"/>
      <c r="H2" s="115"/>
      <c r="I2" s="108"/>
    </row>
    <row r="3" spans="1:9" ht="27.6" customHeight="1" x14ac:dyDescent="0.2">
      <c r="A3" s="77">
        <v>44561</v>
      </c>
      <c r="B3" s="1"/>
      <c r="C3" s="78" t="s">
        <v>73</v>
      </c>
      <c r="D3" s="1"/>
      <c r="E3" s="78" t="s">
        <v>74</v>
      </c>
      <c r="F3" s="1"/>
      <c r="G3" s="78" t="s">
        <v>75</v>
      </c>
      <c r="H3" s="1"/>
      <c r="I3" s="78" t="s">
        <v>76</v>
      </c>
    </row>
    <row r="4" spans="1:9" ht="14.1" customHeight="1" x14ac:dyDescent="0.2">
      <c r="A4" s="79" t="s">
        <v>77</v>
      </c>
      <c r="B4" s="80"/>
      <c r="C4" s="81"/>
      <c r="D4" s="80"/>
      <c r="E4" s="81"/>
      <c r="F4" s="80"/>
      <c r="G4" s="81"/>
      <c r="H4" s="80"/>
      <c r="I4" s="81"/>
    </row>
    <row r="5" spans="1:9" ht="15.75" customHeight="1" x14ac:dyDescent="0.2">
      <c r="A5" s="82" t="s">
        <v>78</v>
      </c>
      <c r="B5" s="80"/>
      <c r="C5" s="83">
        <v>7531445000</v>
      </c>
      <c r="D5" s="80"/>
      <c r="E5" s="84">
        <v>1.6999999999999999E-3</v>
      </c>
      <c r="F5" s="80"/>
      <c r="G5" s="85">
        <v>2.15</v>
      </c>
      <c r="H5" s="80"/>
      <c r="I5" s="86">
        <v>19</v>
      </c>
    </row>
    <row r="6" spans="1:9" ht="15.75" customHeight="1" x14ac:dyDescent="0.2">
      <c r="A6" s="82" t="s">
        <v>79</v>
      </c>
      <c r="B6" s="80"/>
      <c r="C6" s="87">
        <v>125000000</v>
      </c>
      <c r="D6" s="80"/>
      <c r="E6" s="88">
        <v>0.04</v>
      </c>
      <c r="F6" s="80"/>
      <c r="G6" s="89">
        <v>5.95</v>
      </c>
      <c r="H6" s="80"/>
      <c r="I6" s="90">
        <v>1</v>
      </c>
    </row>
    <row r="7" spans="1:9" ht="15.75" customHeight="1" x14ac:dyDescent="0.2">
      <c r="A7" s="82" t="s">
        <v>80</v>
      </c>
      <c r="C7" s="91">
        <f>+C5+C6</f>
        <v>7656445000</v>
      </c>
      <c r="E7" s="92">
        <v>2.3999999999999998E-3</v>
      </c>
      <c r="G7" s="93">
        <v>2.21</v>
      </c>
      <c r="I7" s="94">
        <v>20</v>
      </c>
    </row>
    <row r="8" spans="1:9" ht="25.9" customHeight="1" x14ac:dyDescent="0.2">
      <c r="A8" s="82" t="s">
        <v>81</v>
      </c>
      <c r="B8" s="80"/>
      <c r="C8" s="95">
        <v>420761000</v>
      </c>
      <c r="D8" s="80"/>
      <c r="E8" s="84">
        <v>3.4599999999999999E-2</v>
      </c>
      <c r="F8" s="80"/>
      <c r="G8" s="85">
        <v>14.4986301369863</v>
      </c>
      <c r="H8" s="80"/>
      <c r="I8" s="86">
        <v>4</v>
      </c>
    </row>
    <row r="9" spans="1:9" ht="15.75" customHeight="1" x14ac:dyDescent="0.2">
      <c r="A9" s="82" t="s">
        <v>82</v>
      </c>
      <c r="B9" s="80"/>
      <c r="C9" s="95">
        <v>396776000</v>
      </c>
      <c r="D9" s="80"/>
      <c r="E9" s="84">
        <v>2.9000000000000001E-2</v>
      </c>
      <c r="F9" s="80"/>
      <c r="G9" s="85">
        <v>29.819178082191801</v>
      </c>
      <c r="H9" s="80"/>
      <c r="I9" s="80" t="s">
        <v>83</v>
      </c>
    </row>
    <row r="10" spans="1:9" ht="15.75" customHeight="1" x14ac:dyDescent="0.2">
      <c r="A10" s="82" t="s">
        <v>84</v>
      </c>
      <c r="B10" s="80"/>
      <c r="C10" s="87">
        <v>424827000</v>
      </c>
      <c r="D10" s="80"/>
      <c r="E10" s="84">
        <v>6.25E-2</v>
      </c>
      <c r="F10" s="80"/>
      <c r="G10" s="85">
        <v>32.337534246575302</v>
      </c>
      <c r="H10" s="80"/>
      <c r="I10" s="80" t="s">
        <v>83</v>
      </c>
    </row>
    <row r="11" spans="1:9" ht="15.75" customHeight="1" x14ac:dyDescent="0.2">
      <c r="A11" s="96" t="s">
        <v>85</v>
      </c>
      <c r="C11" s="97">
        <f>SUM(C7:C10)</f>
        <v>8898809000</v>
      </c>
    </row>
    <row r="12" spans="1:9" ht="16.7" customHeight="1" x14ac:dyDescent="0.2">
      <c r="C12" s="76"/>
    </row>
    <row r="13" spans="1:9" ht="27.6" customHeight="1" x14ac:dyDescent="0.2">
      <c r="A13" s="77">
        <v>44469</v>
      </c>
      <c r="B13" s="1"/>
      <c r="C13" s="78" t="s">
        <v>73</v>
      </c>
      <c r="D13" s="1"/>
      <c r="E13" s="78" t="s">
        <v>74</v>
      </c>
      <c r="F13" s="1"/>
      <c r="G13" s="78" t="s">
        <v>75</v>
      </c>
      <c r="H13" s="1"/>
      <c r="I13" s="78" t="s">
        <v>76</v>
      </c>
    </row>
    <row r="14" spans="1:9" ht="15.75" customHeight="1" x14ac:dyDescent="0.2">
      <c r="A14" s="79" t="s">
        <v>77</v>
      </c>
      <c r="B14" s="80"/>
      <c r="C14" s="98"/>
      <c r="D14" s="80"/>
      <c r="E14" s="81"/>
      <c r="F14" s="80"/>
      <c r="G14" s="81"/>
      <c r="H14" s="80"/>
      <c r="I14" s="81"/>
    </row>
    <row r="15" spans="1:9" ht="15.75" customHeight="1" x14ac:dyDescent="0.2">
      <c r="A15" s="82" t="s">
        <v>78</v>
      </c>
      <c r="B15" s="80"/>
      <c r="C15" s="83">
        <v>6998701000</v>
      </c>
      <c r="D15" s="80"/>
      <c r="E15" s="84">
        <v>1.8E-3</v>
      </c>
      <c r="F15" s="80"/>
      <c r="G15" s="85">
        <v>3.61</v>
      </c>
      <c r="H15" s="80"/>
      <c r="I15" s="99">
        <v>16</v>
      </c>
    </row>
    <row r="16" spans="1:9" ht="15.75" customHeight="1" x14ac:dyDescent="0.2">
      <c r="A16" s="82" t="s">
        <v>79</v>
      </c>
      <c r="B16" s="100"/>
      <c r="C16" s="87">
        <v>125000000</v>
      </c>
      <c r="D16" s="80"/>
      <c r="E16" s="88">
        <v>0.04</v>
      </c>
      <c r="F16" s="80"/>
      <c r="G16" s="89">
        <v>5.98</v>
      </c>
      <c r="H16" s="80"/>
      <c r="I16" s="101">
        <v>1</v>
      </c>
    </row>
    <row r="17" spans="1:9" ht="15.75" customHeight="1" x14ac:dyDescent="0.2">
      <c r="A17" s="82" t="s">
        <v>80</v>
      </c>
      <c r="B17" s="100"/>
      <c r="C17" s="91">
        <f>SUM(C15:C16)</f>
        <v>7123701000</v>
      </c>
      <c r="D17" s="80"/>
      <c r="E17" s="92">
        <v>2.5000000000000001E-3</v>
      </c>
      <c r="F17" s="80"/>
      <c r="G17" s="93">
        <v>3.65</v>
      </c>
      <c r="H17" s="100"/>
      <c r="I17" s="94">
        <v>17</v>
      </c>
    </row>
    <row r="18" spans="1:9" ht="25.9" customHeight="1" x14ac:dyDescent="0.2">
      <c r="A18" s="102" t="s">
        <v>81</v>
      </c>
      <c r="C18" s="95">
        <v>420761000</v>
      </c>
      <c r="E18" s="84">
        <v>3.4200000000000001E-2</v>
      </c>
      <c r="G18" s="85">
        <v>17.5232876712329</v>
      </c>
      <c r="I18" s="86">
        <v>4</v>
      </c>
    </row>
    <row r="19" spans="1:9" ht="15.75" customHeight="1" x14ac:dyDescent="0.2">
      <c r="A19" s="82" t="s">
        <v>82</v>
      </c>
      <c r="C19" s="95">
        <v>396479000</v>
      </c>
      <c r="E19" s="84">
        <v>2.8899999999999999E-2</v>
      </c>
      <c r="G19" s="85">
        <v>32.843835616438398</v>
      </c>
      <c r="I19" s="80" t="s">
        <v>83</v>
      </c>
    </row>
    <row r="20" spans="1:9" ht="15.75" customHeight="1" x14ac:dyDescent="0.2">
      <c r="A20" s="82" t="s">
        <v>84</v>
      </c>
      <c r="C20" s="87">
        <v>424270000</v>
      </c>
      <c r="E20" s="84">
        <v>6.25E-2</v>
      </c>
      <c r="G20" s="103">
        <v>35.329315068493102</v>
      </c>
      <c r="I20" s="80" t="s">
        <v>83</v>
      </c>
    </row>
    <row r="21" spans="1:9" ht="15.75" customHeight="1" x14ac:dyDescent="0.2">
      <c r="A21" s="96" t="s">
        <v>85</v>
      </c>
      <c r="C21" s="97">
        <f>SUM(C17:C20)</f>
        <v>8365211000</v>
      </c>
    </row>
    <row r="22" spans="1:9" ht="16.7" customHeight="1" x14ac:dyDescent="0.2">
      <c r="C22" s="76"/>
    </row>
    <row r="23" spans="1:9" ht="15.75" customHeight="1" x14ac:dyDescent="0.2">
      <c r="A23" s="104" t="s">
        <v>86</v>
      </c>
      <c r="B23" s="105"/>
      <c r="C23" s="104" t="s">
        <v>21</v>
      </c>
      <c r="D23" s="106"/>
      <c r="E23" s="104" t="s">
        <v>22</v>
      </c>
    </row>
    <row r="24" spans="1:9" ht="16.7" customHeight="1" x14ac:dyDescent="0.2">
      <c r="A24" s="107" t="s">
        <v>87</v>
      </c>
      <c r="B24" s="102"/>
      <c r="C24" s="108" t="s">
        <v>88</v>
      </c>
      <c r="D24" s="102"/>
      <c r="E24" s="108" t="s">
        <v>88</v>
      </c>
    </row>
    <row r="25" spans="1:9" ht="16.7" customHeight="1" x14ac:dyDescent="0.2">
      <c r="A25" s="102" t="s">
        <v>89</v>
      </c>
      <c r="B25" s="102"/>
      <c r="C25" s="102"/>
      <c r="D25" s="102"/>
      <c r="E25" s="102"/>
    </row>
    <row r="26" spans="1:9" ht="15.75" customHeight="1" x14ac:dyDescent="0.2">
      <c r="A26" s="109" t="s">
        <v>90</v>
      </c>
      <c r="B26" s="102"/>
      <c r="C26" s="83">
        <v>7531274000</v>
      </c>
      <c r="D26" s="80"/>
      <c r="E26" s="83">
        <v>6997972000</v>
      </c>
    </row>
    <row r="27" spans="1:9" ht="15.75" customHeight="1" x14ac:dyDescent="0.2">
      <c r="A27" s="110" t="s">
        <v>91</v>
      </c>
      <c r="B27" s="102"/>
      <c r="C27" s="95">
        <v>942537000</v>
      </c>
      <c r="D27" s="80"/>
      <c r="E27" s="95">
        <v>942240000</v>
      </c>
    </row>
    <row r="28" spans="1:9" ht="15.75" customHeight="1" x14ac:dyDescent="0.2">
      <c r="A28" s="110" t="s">
        <v>92</v>
      </c>
      <c r="B28" s="102"/>
      <c r="C28" s="95">
        <v>171000</v>
      </c>
      <c r="D28" s="80"/>
      <c r="E28" s="95">
        <v>729000</v>
      </c>
    </row>
    <row r="29" spans="1:9" ht="15.75" customHeight="1" x14ac:dyDescent="0.2">
      <c r="A29" s="109" t="s">
        <v>93</v>
      </c>
      <c r="B29" s="102"/>
      <c r="C29" s="87">
        <v>424827000</v>
      </c>
      <c r="D29" s="82"/>
      <c r="E29" s="87">
        <v>424270000</v>
      </c>
    </row>
    <row r="30" spans="1:9" ht="15.75" customHeight="1" x14ac:dyDescent="0.2">
      <c r="A30" s="110" t="s">
        <v>94</v>
      </c>
      <c r="C30" s="97">
        <f>SUM(C26:C29)</f>
        <v>8898809000</v>
      </c>
      <c r="E30" s="97">
        <f>SUM(E26:E29)</f>
        <v>8365211000</v>
      </c>
    </row>
    <row r="31" spans="1:9" ht="16.7" customHeight="1" x14ac:dyDescent="0.2">
      <c r="A31" s="102"/>
      <c r="C31" s="116"/>
      <c r="E31" s="116"/>
    </row>
    <row r="32" spans="1:9" ht="15.75" customHeight="1" x14ac:dyDescent="0.2">
      <c r="A32" s="102" t="s">
        <v>95</v>
      </c>
      <c r="C32" s="111">
        <v>3.2430617434045002</v>
      </c>
      <c r="E32" s="111">
        <v>3.0587033180152199</v>
      </c>
    </row>
    <row r="33" spans="1:9" ht="15.75" customHeight="1" x14ac:dyDescent="0.2">
      <c r="A33" s="102" t="s">
        <v>96</v>
      </c>
      <c r="C33" s="111">
        <v>4.6680861516213996</v>
      </c>
      <c r="E33" s="111">
        <v>6.0953541790376802</v>
      </c>
    </row>
    <row r="34" spans="1:9" ht="16.7" customHeight="1" x14ac:dyDescent="0.2">
      <c r="A34" s="106"/>
    </row>
    <row r="35" spans="1:9" ht="25.9" customHeight="1" x14ac:dyDescent="0.2">
      <c r="A35" s="78" t="s">
        <v>97</v>
      </c>
      <c r="C35" s="104" t="s">
        <v>2</v>
      </c>
      <c r="E35" s="104" t="s">
        <v>3</v>
      </c>
    </row>
    <row r="36" spans="1:9" ht="14.1" customHeight="1" x14ac:dyDescent="0.2">
      <c r="A36" s="107"/>
      <c r="C36" s="108" t="s">
        <v>88</v>
      </c>
      <c r="D36" s="112"/>
      <c r="E36" s="108" t="s">
        <v>88</v>
      </c>
    </row>
    <row r="37" spans="1:9" ht="15.75" customHeight="1" x14ac:dyDescent="0.2">
      <c r="A37" s="102" t="s">
        <v>98</v>
      </c>
      <c r="C37" s="113">
        <v>1.02000077924457E-2</v>
      </c>
      <c r="E37" s="113">
        <v>9.8546737361933697E-3</v>
      </c>
    </row>
    <row r="38" spans="1:9" ht="15.75" customHeight="1" x14ac:dyDescent="0.2">
      <c r="A38" s="109" t="s">
        <v>90</v>
      </c>
      <c r="C38" s="113">
        <v>1.7887266548258899E-3</v>
      </c>
      <c r="E38" s="113">
        <v>2.0541577510514298E-3</v>
      </c>
    </row>
    <row r="39" spans="1:9" ht="15.75" customHeight="1" x14ac:dyDescent="0.2">
      <c r="A39" s="109" t="s">
        <v>99</v>
      </c>
      <c r="C39" s="113">
        <v>4.1950131425775999E-2</v>
      </c>
      <c r="E39" s="113">
        <v>4.4336184986909097E-2</v>
      </c>
    </row>
    <row r="40" spans="1:9" ht="15.75" customHeight="1" x14ac:dyDescent="0.2">
      <c r="A40" s="110" t="s">
        <v>92</v>
      </c>
      <c r="C40" s="113">
        <v>1.7999999999999999E-2</v>
      </c>
      <c r="E40" s="113">
        <v>1.7999999999999999E-2</v>
      </c>
    </row>
    <row r="41" spans="1:9" ht="15.75" customHeight="1" x14ac:dyDescent="0.2">
      <c r="A41" s="109" t="s">
        <v>100</v>
      </c>
      <c r="C41" s="113">
        <v>6.8716869072934506E-2</v>
      </c>
      <c r="D41" s="28"/>
      <c r="E41" s="113">
        <v>6.8543186121584707E-2</v>
      </c>
    </row>
    <row r="42" spans="1:9" ht="14.1" customHeight="1" x14ac:dyDescent="0.2">
      <c r="A42" s="198" t="s">
        <v>101</v>
      </c>
      <c r="B42" s="201"/>
      <c r="C42" s="201"/>
      <c r="D42" s="201"/>
      <c r="E42" s="201"/>
      <c r="F42" s="201"/>
      <c r="G42" s="201"/>
      <c r="H42" s="201"/>
      <c r="I42" s="201"/>
    </row>
    <row r="43" spans="1:9" ht="14.1" customHeight="1" x14ac:dyDescent="0.2">
      <c r="A43" s="198" t="s">
        <v>102</v>
      </c>
      <c r="B43" s="201"/>
      <c r="C43" s="201"/>
      <c r="D43" s="201"/>
      <c r="E43" s="201"/>
      <c r="F43" s="201"/>
      <c r="G43" s="201"/>
      <c r="H43" s="201"/>
      <c r="I43" s="201"/>
    </row>
    <row r="44" spans="1:9" ht="14.1" customHeight="1" x14ac:dyDescent="0.2">
      <c r="A44" s="198" t="s">
        <v>103</v>
      </c>
      <c r="B44" s="201"/>
      <c r="C44" s="201"/>
      <c r="D44" s="201"/>
      <c r="E44" s="201"/>
      <c r="F44" s="201"/>
      <c r="G44" s="201"/>
      <c r="H44" s="201"/>
      <c r="I44" s="201"/>
    </row>
    <row r="45" spans="1:9" ht="14.1" customHeight="1" x14ac:dyDescent="0.2">
      <c r="A45" s="198" t="s">
        <v>104</v>
      </c>
      <c r="B45" s="201"/>
      <c r="C45" s="201"/>
      <c r="D45" s="201"/>
      <c r="E45" s="201"/>
      <c r="F45" s="201"/>
      <c r="G45" s="201"/>
      <c r="H45" s="201"/>
      <c r="I45" s="201"/>
    </row>
    <row r="46" spans="1:9" ht="16.7" customHeight="1" x14ac:dyDescent="0.2"/>
    <row r="47" spans="1:9" ht="16.7" customHeight="1" x14ac:dyDescent="0.2"/>
  </sheetData>
  <mergeCells count="5">
    <mergeCell ref="A1:I1"/>
    <mergeCell ref="A42:I42"/>
    <mergeCell ref="A43:I43"/>
    <mergeCell ref="A44:I44"/>
    <mergeCell ref="A45:I45"/>
  </mergeCells>
  <pageMargins left="0.75" right="0.75" top="1" bottom="1" header="0.5" footer="0.5"/>
  <pageSetup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Ruler="0" workbookViewId="0">
      <selection activeCell="B5" sqref="B5"/>
    </sheetView>
  </sheetViews>
  <sheetFormatPr defaultColWidth="13.7109375" defaultRowHeight="12.75" x14ac:dyDescent="0.2"/>
  <cols>
    <col min="1" max="1" width="80.42578125" customWidth="1"/>
    <col min="2" max="2" width="17.42578125" bestFit="1" customWidth="1"/>
    <col min="3" max="3" width="0" hidden="1" customWidth="1"/>
    <col min="4" max="4" width="17.42578125" bestFit="1" customWidth="1"/>
    <col min="5" max="27" width="20.140625" customWidth="1"/>
  </cols>
  <sheetData>
    <row r="1" spans="1:4" ht="16.7" customHeight="1" x14ac:dyDescent="0.2">
      <c r="A1" s="215" t="s">
        <v>105</v>
      </c>
      <c r="B1" s="193"/>
      <c r="C1" s="193"/>
      <c r="D1" s="193"/>
    </row>
    <row r="2" spans="1:4" ht="16.7" customHeight="1" x14ac:dyDescent="0.2">
      <c r="A2" s="214" t="s">
        <v>106</v>
      </c>
      <c r="B2" s="193"/>
      <c r="C2" s="193"/>
      <c r="D2" s="193"/>
    </row>
    <row r="3" spans="1:4" ht="16.7" customHeight="1" x14ac:dyDescent="0.2">
      <c r="A3" s="196" t="s">
        <v>107</v>
      </c>
      <c r="B3" s="193"/>
      <c r="C3" s="193"/>
      <c r="D3" s="193"/>
    </row>
    <row r="4" spans="1:4" ht="30" customHeight="1" x14ac:dyDescent="0.2">
      <c r="A4" s="3"/>
      <c r="B4" s="118">
        <v>44561</v>
      </c>
      <c r="D4" s="118">
        <v>44196</v>
      </c>
    </row>
    <row r="5" spans="1:4" ht="16.7" customHeight="1" x14ac:dyDescent="0.2">
      <c r="A5" s="2"/>
      <c r="B5" s="119" t="s">
        <v>23</v>
      </c>
      <c r="D5" s="108"/>
    </row>
    <row r="6" spans="1:4" ht="16.7" customHeight="1" x14ac:dyDescent="0.2">
      <c r="A6" s="65" t="s">
        <v>108</v>
      </c>
    </row>
    <row r="7" spans="1:4" ht="27.6" customHeight="1" x14ac:dyDescent="0.2">
      <c r="A7" s="16" t="s">
        <v>109</v>
      </c>
      <c r="B7" s="120">
        <v>7161703000</v>
      </c>
      <c r="D7" s="120">
        <v>14650922000</v>
      </c>
    </row>
    <row r="8" spans="1:4" ht="16.7" customHeight="1" x14ac:dyDescent="0.2">
      <c r="A8" s="3" t="s">
        <v>110</v>
      </c>
      <c r="B8" s="121">
        <v>2191578000</v>
      </c>
      <c r="D8" s="121">
        <v>1596153000</v>
      </c>
    </row>
    <row r="9" spans="1:4" ht="16.7" customHeight="1" x14ac:dyDescent="0.2">
      <c r="A9" s="2" t="s">
        <v>111</v>
      </c>
      <c r="B9" s="121">
        <v>1153856000</v>
      </c>
      <c r="D9" s="121">
        <v>1384764000</v>
      </c>
    </row>
    <row r="10" spans="1:4" ht="16.7" customHeight="1" x14ac:dyDescent="0.2">
      <c r="A10" s="3" t="s">
        <v>112</v>
      </c>
      <c r="B10" s="121">
        <v>934814000</v>
      </c>
      <c r="D10" s="121">
        <v>1261667000</v>
      </c>
    </row>
    <row r="11" spans="1:4" ht="16.7" customHeight="1" x14ac:dyDescent="0.2">
      <c r="A11" s="2" t="s">
        <v>113</v>
      </c>
      <c r="B11" s="121">
        <v>26266000</v>
      </c>
      <c r="D11" s="121">
        <v>47174000</v>
      </c>
    </row>
    <row r="12" spans="1:4" ht="16.7" customHeight="1" x14ac:dyDescent="0.2">
      <c r="A12" s="3" t="s">
        <v>114</v>
      </c>
      <c r="B12" s="121">
        <v>168449000</v>
      </c>
      <c r="D12" s="121">
        <v>146433000</v>
      </c>
    </row>
    <row r="13" spans="1:4" ht="16.7" customHeight="1" x14ac:dyDescent="0.2">
      <c r="A13" s="2" t="s">
        <v>115</v>
      </c>
      <c r="B13" s="121">
        <v>80134000</v>
      </c>
      <c r="D13" s="121">
        <v>95937000</v>
      </c>
    </row>
    <row r="14" spans="1:4" ht="16.7" customHeight="1" x14ac:dyDescent="0.2">
      <c r="A14" s="3" t="s">
        <v>116</v>
      </c>
      <c r="B14" s="121">
        <v>134682000</v>
      </c>
      <c r="D14" s="121">
        <v>91525000</v>
      </c>
    </row>
    <row r="15" spans="1:4" ht="16.7" customHeight="1" x14ac:dyDescent="0.2">
      <c r="A15" s="2" t="s">
        <v>117</v>
      </c>
      <c r="B15" s="122">
        <v>262823000</v>
      </c>
      <c r="D15" s="122">
        <v>241346000</v>
      </c>
    </row>
    <row r="16" spans="1:4" ht="16.7" customHeight="1" x14ac:dyDescent="0.2">
      <c r="A16" s="123" t="s">
        <v>118</v>
      </c>
      <c r="B16" s="124">
        <f>SUM(B7:B15)</f>
        <v>12114305000</v>
      </c>
      <c r="C16" s="129"/>
      <c r="D16" s="124">
        <f>SUM(D7:D15)</f>
        <v>19515921000</v>
      </c>
    </row>
    <row r="17" spans="1:4" ht="16.7" customHeight="1" x14ac:dyDescent="0.2">
      <c r="A17" s="117" t="s">
        <v>119</v>
      </c>
      <c r="B17" s="130"/>
      <c r="D17" s="130"/>
    </row>
    <row r="18" spans="1:4" ht="16.7" customHeight="1" x14ac:dyDescent="0.2">
      <c r="A18" s="125" t="s">
        <v>120</v>
      </c>
    </row>
    <row r="19" spans="1:4" ht="16.7" customHeight="1" x14ac:dyDescent="0.2">
      <c r="A19" s="2" t="s">
        <v>121</v>
      </c>
      <c r="B19" s="120">
        <v>7656445000</v>
      </c>
      <c r="D19" s="120">
        <v>15143898000</v>
      </c>
    </row>
    <row r="20" spans="1:4" ht="16.7" customHeight="1" x14ac:dyDescent="0.2">
      <c r="A20" s="3" t="s">
        <v>122</v>
      </c>
      <c r="B20" s="121">
        <v>420761000</v>
      </c>
      <c r="D20" s="121">
        <v>283830000</v>
      </c>
    </row>
    <row r="21" spans="1:4" ht="16.7" customHeight="1" x14ac:dyDescent="0.2">
      <c r="A21" s="2" t="s">
        <v>123</v>
      </c>
      <c r="B21" s="121">
        <v>396776000</v>
      </c>
      <c r="D21" s="121">
        <v>395609000</v>
      </c>
    </row>
    <row r="22" spans="1:4" ht="16.7" customHeight="1" x14ac:dyDescent="0.2">
      <c r="A22" s="3" t="s">
        <v>124</v>
      </c>
      <c r="B22" s="121">
        <v>424827000</v>
      </c>
      <c r="D22" s="121">
        <v>286183000</v>
      </c>
    </row>
    <row r="23" spans="1:4" ht="16.7" customHeight="1" x14ac:dyDescent="0.2">
      <c r="A23" s="2" t="s">
        <v>125</v>
      </c>
      <c r="B23" s="121">
        <v>53658000</v>
      </c>
      <c r="D23" s="121">
        <v>11058000</v>
      </c>
    </row>
    <row r="24" spans="1:4" ht="16.7" customHeight="1" x14ac:dyDescent="0.2">
      <c r="A24" s="3" t="s">
        <v>126</v>
      </c>
      <c r="B24" s="121">
        <v>196627000</v>
      </c>
      <c r="D24" s="121">
        <v>135838000</v>
      </c>
    </row>
    <row r="25" spans="1:4" ht="16.7" customHeight="1" x14ac:dyDescent="0.2">
      <c r="A25" s="2" t="s">
        <v>127</v>
      </c>
      <c r="B25" s="121">
        <v>72412000</v>
      </c>
      <c r="D25" s="121">
        <v>65480000</v>
      </c>
    </row>
    <row r="26" spans="1:4" ht="16.7" customHeight="1" x14ac:dyDescent="0.2">
      <c r="A26" s="3" t="s">
        <v>128</v>
      </c>
      <c r="B26" s="121">
        <v>18382000</v>
      </c>
      <c r="D26" s="121">
        <v>21666000</v>
      </c>
    </row>
    <row r="27" spans="1:4" ht="16.7" customHeight="1" x14ac:dyDescent="0.2">
      <c r="A27" s="2" t="s">
        <v>129</v>
      </c>
      <c r="B27" s="122">
        <v>130464000</v>
      </c>
      <c r="D27" s="122">
        <v>83433000</v>
      </c>
    </row>
    <row r="28" spans="1:4" ht="16.7" customHeight="1" x14ac:dyDescent="0.2">
      <c r="A28" s="123" t="s">
        <v>130</v>
      </c>
      <c r="B28" s="126">
        <f>SUM(B19:B27)</f>
        <v>9370352000</v>
      </c>
      <c r="C28" s="107"/>
      <c r="D28" s="126">
        <f>SUM(D19:D27)</f>
        <v>16426995000</v>
      </c>
    </row>
    <row r="29" spans="1:4" ht="16.7" customHeight="1" x14ac:dyDescent="0.2">
      <c r="A29" s="127" t="s">
        <v>131</v>
      </c>
    </row>
    <row r="30" spans="1:4" ht="39.200000000000003" customHeight="1" x14ac:dyDescent="0.2">
      <c r="A30" s="3" t="s">
        <v>132</v>
      </c>
      <c r="B30" s="121">
        <v>702550000</v>
      </c>
      <c r="D30" s="121">
        <v>977501000</v>
      </c>
    </row>
    <row r="31" spans="1:4" ht="27.6" customHeight="1" x14ac:dyDescent="0.2">
      <c r="A31" s="2" t="s">
        <v>133</v>
      </c>
      <c r="B31" s="121">
        <v>3439000</v>
      </c>
      <c r="D31" s="121">
        <v>2737000</v>
      </c>
    </row>
    <row r="32" spans="1:4" ht="16.7" customHeight="1" x14ac:dyDescent="0.2">
      <c r="A32" s="3" t="s">
        <v>134</v>
      </c>
      <c r="B32" s="121">
        <v>5625179000</v>
      </c>
      <c r="D32" s="121">
        <v>5163794000</v>
      </c>
    </row>
    <row r="33" spans="1:4" ht="16.7" customHeight="1" x14ac:dyDescent="0.2">
      <c r="A33" s="2" t="s">
        <v>135</v>
      </c>
      <c r="B33" s="121">
        <v>186346000</v>
      </c>
      <c r="D33" s="121">
        <v>641601000</v>
      </c>
    </row>
    <row r="34" spans="1:4" ht="16.7" customHeight="1" x14ac:dyDescent="0.2">
      <c r="A34" s="3" t="s">
        <v>136</v>
      </c>
      <c r="B34" s="121">
        <v>1212983000</v>
      </c>
      <c r="D34" s="121">
        <v>1025756000</v>
      </c>
    </row>
    <row r="35" spans="1:4" ht="16.7" customHeight="1" x14ac:dyDescent="0.2">
      <c r="A35" s="2" t="s">
        <v>137</v>
      </c>
      <c r="B35" s="122">
        <v>-4986544000</v>
      </c>
      <c r="D35" s="122">
        <v>-4722463000</v>
      </c>
    </row>
    <row r="36" spans="1:4" ht="16.7" customHeight="1" x14ac:dyDescent="0.2">
      <c r="A36" s="123" t="s">
        <v>138</v>
      </c>
      <c r="B36" s="128">
        <f>SUM(B30:B35)</f>
        <v>2743953000</v>
      </c>
      <c r="D36" s="128">
        <f>SUM(D30:D35)</f>
        <v>3088926000</v>
      </c>
    </row>
    <row r="37" spans="1:4" ht="16.7" customHeight="1" x14ac:dyDescent="0.2">
      <c r="A37" s="231" t="s">
        <v>139</v>
      </c>
      <c r="B37" s="124">
        <f>SUM(B28+B36)</f>
        <v>12114305000</v>
      </c>
      <c r="D37" s="124">
        <f>SUM(D28+D36)</f>
        <v>19515921000</v>
      </c>
    </row>
    <row r="38" spans="1:4" ht="16.7" customHeight="1" x14ac:dyDescent="0.2">
      <c r="B38" s="76"/>
      <c r="D38" s="76"/>
    </row>
    <row r="39" spans="1:4" ht="16.7" customHeight="1" x14ac:dyDescent="0.2"/>
    <row r="40" spans="1:4" ht="16.7" customHeight="1" x14ac:dyDescent="0.2"/>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3">
    <mergeCell ref="A2:D2"/>
    <mergeCell ref="A1:D1"/>
    <mergeCell ref="A3:D3"/>
  </mergeCells>
  <pageMargins left="0.75" right="0.75" top="1" bottom="1" header="0.5" footer="0.5"/>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Ruler="0" workbookViewId="0">
      <selection activeCell="I13" sqref="I13"/>
    </sheetView>
  </sheetViews>
  <sheetFormatPr defaultColWidth="13.7109375" defaultRowHeight="12.75" x14ac:dyDescent="0.2"/>
  <cols>
    <col min="1" max="1" width="62.140625" customWidth="1"/>
    <col min="2" max="2" width="11.85546875" customWidth="1"/>
    <col min="3" max="3" width="0" hidden="1" customWidth="1"/>
    <col min="4" max="4" width="11.85546875" customWidth="1"/>
    <col min="5" max="5" width="0" hidden="1" customWidth="1"/>
    <col min="6" max="6" width="12.85546875" customWidth="1"/>
    <col min="7" max="7" width="0" hidden="1" customWidth="1"/>
    <col min="8" max="8" width="12.85546875" customWidth="1"/>
    <col min="9" max="15" width="20.140625" customWidth="1"/>
  </cols>
  <sheetData>
    <row r="1" spans="1:8" ht="16.7" customHeight="1" x14ac:dyDescent="0.2">
      <c r="A1" s="215" t="s">
        <v>105</v>
      </c>
      <c r="B1" s="218"/>
      <c r="C1" s="218"/>
      <c r="D1" s="218"/>
      <c r="E1" s="218"/>
      <c r="F1" s="218"/>
      <c r="G1" s="218"/>
      <c r="H1" s="218"/>
    </row>
    <row r="2" spans="1:8" ht="16.7" customHeight="1" x14ac:dyDescent="0.2">
      <c r="A2" s="214" t="s">
        <v>140</v>
      </c>
      <c r="B2" s="220"/>
      <c r="C2" s="220"/>
      <c r="D2" s="220"/>
      <c r="E2" s="220"/>
      <c r="F2" s="220"/>
      <c r="G2" s="220"/>
      <c r="H2" s="220"/>
    </row>
    <row r="3" spans="1:8" ht="16.7" customHeight="1" x14ac:dyDescent="0.2">
      <c r="A3" s="196" t="s">
        <v>19</v>
      </c>
      <c r="B3" s="218"/>
      <c r="C3" s="218"/>
      <c r="D3" s="218"/>
      <c r="E3" s="218"/>
      <c r="F3" s="218"/>
      <c r="G3" s="218"/>
      <c r="H3" s="218"/>
    </row>
    <row r="4" spans="1:8" ht="16.7" customHeight="1" x14ac:dyDescent="0.2">
      <c r="A4" s="221" t="s">
        <v>141</v>
      </c>
      <c r="B4" s="222"/>
      <c r="C4" s="222"/>
      <c r="D4" s="222"/>
      <c r="E4" s="222"/>
      <c r="F4" s="222"/>
      <c r="G4" s="222"/>
      <c r="H4" s="222"/>
    </row>
    <row r="5" spans="1:8" ht="35.85" customHeight="1" x14ac:dyDescent="0.2">
      <c r="A5" s="2"/>
      <c r="B5" s="217" t="s">
        <v>142</v>
      </c>
      <c r="C5" s="193"/>
      <c r="D5" s="193"/>
      <c r="E5" s="117"/>
      <c r="F5" s="217" t="s">
        <v>143</v>
      </c>
      <c r="G5" s="193"/>
      <c r="H5" s="193"/>
    </row>
    <row r="6" spans="1:8" ht="16.7" customHeight="1" x14ac:dyDescent="0.2">
      <c r="A6" s="3"/>
      <c r="B6" s="131" t="s">
        <v>144</v>
      </c>
      <c r="C6" s="155"/>
      <c r="D6" s="132" t="s">
        <v>145</v>
      </c>
      <c r="E6" s="65"/>
      <c r="F6" s="131" t="s">
        <v>144</v>
      </c>
      <c r="G6" s="156"/>
      <c r="H6" s="132" t="s">
        <v>145</v>
      </c>
    </row>
    <row r="7" spans="1:8" ht="16.7" customHeight="1" x14ac:dyDescent="0.2">
      <c r="A7" s="2"/>
      <c r="B7" s="210" t="s">
        <v>23</v>
      </c>
      <c r="C7" s="218"/>
      <c r="D7" s="219"/>
      <c r="E7" s="32"/>
      <c r="F7" s="210" t="s">
        <v>23</v>
      </c>
      <c r="G7" s="218"/>
      <c r="H7" s="219"/>
    </row>
    <row r="8" spans="1:8" ht="16.7" customHeight="1" x14ac:dyDescent="0.2">
      <c r="A8" s="125" t="s">
        <v>146</v>
      </c>
      <c r="B8" s="216"/>
      <c r="C8" s="193"/>
      <c r="D8" s="193"/>
      <c r="E8" s="3"/>
      <c r="F8" s="3"/>
    </row>
    <row r="9" spans="1:8" ht="16.7" customHeight="1" x14ac:dyDescent="0.2">
      <c r="A9" s="2" t="s">
        <v>147</v>
      </c>
      <c r="B9" s="133">
        <v>32729000</v>
      </c>
      <c r="D9" s="120">
        <v>72071000</v>
      </c>
      <c r="E9" s="67"/>
      <c r="F9" s="133">
        <v>167310000</v>
      </c>
      <c r="H9" s="120">
        <v>515685000</v>
      </c>
    </row>
    <row r="10" spans="1:8" ht="16.7" customHeight="1" x14ac:dyDescent="0.2">
      <c r="A10" s="3" t="s">
        <v>29</v>
      </c>
      <c r="B10" s="134">
        <v>276000</v>
      </c>
      <c r="D10" s="122">
        <v>429000</v>
      </c>
      <c r="E10" s="66"/>
      <c r="F10" s="134">
        <v>1287000</v>
      </c>
      <c r="H10" s="122">
        <v>9365000</v>
      </c>
    </row>
    <row r="11" spans="1:8" ht="16.7" customHeight="1" x14ac:dyDescent="0.2">
      <c r="A11" s="135" t="s">
        <v>148</v>
      </c>
      <c r="B11" s="136">
        <f>SUM(B9:B10)</f>
        <v>33005000</v>
      </c>
      <c r="D11" s="126">
        <f>SUM(D9:D10)</f>
        <v>72500000</v>
      </c>
      <c r="E11" s="67"/>
      <c r="F11" s="136">
        <f>SUM(F9:F10)</f>
        <v>168597000</v>
      </c>
      <c r="H11" s="126">
        <f>SUM(H9:H10)</f>
        <v>525050000</v>
      </c>
    </row>
    <row r="12" spans="1:8" ht="16.7" customHeight="1" x14ac:dyDescent="0.2">
      <c r="A12" s="125" t="s">
        <v>149</v>
      </c>
      <c r="B12" s="66"/>
      <c r="E12" s="66"/>
      <c r="F12" s="66"/>
    </row>
    <row r="13" spans="1:8" ht="16.7" customHeight="1" x14ac:dyDescent="0.2">
      <c r="A13" s="2" t="s">
        <v>121</v>
      </c>
      <c r="B13" s="137">
        <v>4562000</v>
      </c>
      <c r="D13" s="121">
        <v>11001000</v>
      </c>
      <c r="E13" s="67"/>
      <c r="F13" s="137">
        <v>25774000</v>
      </c>
      <c r="H13" s="121">
        <v>233069000</v>
      </c>
    </row>
    <row r="14" spans="1:8" ht="16.7" customHeight="1" x14ac:dyDescent="0.2">
      <c r="A14" s="3" t="s">
        <v>122</v>
      </c>
      <c r="B14" s="138">
        <v>5050000</v>
      </c>
      <c r="D14" s="121">
        <v>3513000</v>
      </c>
      <c r="E14" s="66"/>
      <c r="F14" s="138">
        <v>22425000</v>
      </c>
      <c r="H14" s="121">
        <v>12261000</v>
      </c>
    </row>
    <row r="15" spans="1:8" ht="16.7" customHeight="1" x14ac:dyDescent="0.2">
      <c r="A15" s="2" t="s">
        <v>123</v>
      </c>
      <c r="B15" s="137">
        <v>3251000</v>
      </c>
      <c r="D15" s="121">
        <v>3296000</v>
      </c>
      <c r="E15" s="67"/>
      <c r="F15" s="137">
        <v>12936000</v>
      </c>
      <c r="H15" s="121">
        <v>14974000</v>
      </c>
    </row>
    <row r="16" spans="1:8" ht="16.7" customHeight="1" x14ac:dyDescent="0.2">
      <c r="A16" s="3" t="s">
        <v>124</v>
      </c>
      <c r="B16" s="138">
        <v>7295000</v>
      </c>
      <c r="D16" s="121">
        <v>4831000</v>
      </c>
      <c r="E16" s="66"/>
      <c r="F16" s="138">
        <v>28038000</v>
      </c>
      <c r="H16" s="121">
        <v>19197000</v>
      </c>
    </row>
    <row r="17" spans="1:8" ht="16.7" customHeight="1" x14ac:dyDescent="0.2">
      <c r="A17" s="2" t="s">
        <v>150</v>
      </c>
      <c r="B17" s="139">
        <v>0</v>
      </c>
      <c r="D17" s="122">
        <v>0</v>
      </c>
      <c r="E17" s="67"/>
      <c r="F17" s="139">
        <v>0</v>
      </c>
      <c r="H17" s="122">
        <v>1747000</v>
      </c>
    </row>
    <row r="18" spans="1:8" ht="16.7" customHeight="1" x14ac:dyDescent="0.2">
      <c r="A18" s="5" t="s">
        <v>151</v>
      </c>
      <c r="B18" s="140">
        <f>SUM(B13:B17)</f>
        <v>20158000</v>
      </c>
      <c r="D18" s="128">
        <f>SUM(D13:D17)</f>
        <v>22641000</v>
      </c>
      <c r="E18" s="66"/>
      <c r="F18" s="140">
        <f>SUM(F13:F17)</f>
        <v>89173000</v>
      </c>
      <c r="H18" s="128">
        <f>SUM(H13:H17)</f>
        <v>281248000</v>
      </c>
    </row>
    <row r="19" spans="1:8" ht="16.7" customHeight="1" x14ac:dyDescent="0.2">
      <c r="A19" s="141" t="s">
        <v>152</v>
      </c>
      <c r="B19" s="136">
        <f>B11-B18</f>
        <v>12847000</v>
      </c>
      <c r="D19" s="126">
        <f>D11-D18</f>
        <v>49859000</v>
      </c>
      <c r="E19" s="67"/>
      <c r="F19" s="136">
        <f>F11-F18</f>
        <v>79424000</v>
      </c>
      <c r="H19" s="126">
        <f>H11-H18</f>
        <v>243802000</v>
      </c>
    </row>
    <row r="20" spans="1:8" ht="16.7" customHeight="1" x14ac:dyDescent="0.2">
      <c r="A20" s="125" t="s">
        <v>153</v>
      </c>
      <c r="B20" s="3"/>
      <c r="D20" s="102"/>
      <c r="E20" s="3"/>
      <c r="F20" s="3"/>
      <c r="H20" s="102"/>
    </row>
    <row r="21" spans="1:8" ht="16.7" customHeight="1" x14ac:dyDescent="0.2">
      <c r="A21" s="2" t="s">
        <v>154</v>
      </c>
      <c r="B21" s="137">
        <v>1626000</v>
      </c>
      <c r="D21" s="121">
        <v>37363000</v>
      </c>
      <c r="E21" s="67"/>
      <c r="F21" s="137">
        <v>121617000</v>
      </c>
      <c r="H21" s="121">
        <v>-999859000</v>
      </c>
    </row>
    <row r="22" spans="1:8" ht="16.7" customHeight="1" x14ac:dyDescent="0.2">
      <c r="A22" s="3" t="s">
        <v>54</v>
      </c>
      <c r="B22" s="138">
        <v>125511000</v>
      </c>
      <c r="D22" s="121">
        <v>100549000</v>
      </c>
      <c r="E22" s="66"/>
      <c r="F22" s="138">
        <v>468406000</v>
      </c>
      <c r="H22" s="121">
        <v>443351000</v>
      </c>
    </row>
    <row r="23" spans="1:8" ht="16.7" customHeight="1" x14ac:dyDescent="0.2">
      <c r="A23" s="2" t="s">
        <v>155</v>
      </c>
      <c r="B23" s="137">
        <v>-131828000</v>
      </c>
      <c r="D23" s="121">
        <v>2522000</v>
      </c>
      <c r="E23" s="67"/>
      <c r="F23" s="137">
        <v>-114941000</v>
      </c>
      <c r="H23" s="121">
        <v>-935697000</v>
      </c>
    </row>
    <row r="24" spans="1:8" ht="16.7" customHeight="1" x14ac:dyDescent="0.2">
      <c r="A24" s="3" t="s">
        <v>156</v>
      </c>
      <c r="B24" s="138">
        <v>36989000</v>
      </c>
      <c r="D24" s="121">
        <v>-14689000</v>
      </c>
      <c r="E24" s="66"/>
      <c r="F24" s="138">
        <v>42091000</v>
      </c>
      <c r="H24" s="121">
        <v>-310806000</v>
      </c>
    </row>
    <row r="25" spans="1:8" ht="16.7" customHeight="1" x14ac:dyDescent="0.2">
      <c r="A25" s="2" t="s">
        <v>157</v>
      </c>
      <c r="B25" s="137">
        <v>-11565000</v>
      </c>
      <c r="D25" s="121">
        <v>81289000</v>
      </c>
      <c r="E25" s="67"/>
      <c r="F25" s="137">
        <v>-251283000</v>
      </c>
      <c r="H25" s="121">
        <v>90023000</v>
      </c>
    </row>
    <row r="26" spans="1:8" ht="16.7" customHeight="1" x14ac:dyDescent="0.2">
      <c r="A26" s="3" t="s">
        <v>158</v>
      </c>
      <c r="B26" s="134">
        <v>1856000</v>
      </c>
      <c r="D26" s="122">
        <v>474000</v>
      </c>
      <c r="E26" s="3"/>
      <c r="F26" s="134">
        <v>-3845000</v>
      </c>
      <c r="H26" s="122">
        <v>1422000</v>
      </c>
    </row>
    <row r="27" spans="1:8" ht="16.7" customHeight="1" x14ac:dyDescent="0.2">
      <c r="A27" s="135" t="s">
        <v>159</v>
      </c>
      <c r="B27" s="136">
        <f>SUM(B21:B26)</f>
        <v>22589000</v>
      </c>
      <c r="D27" s="126">
        <f>SUM(D21:D26)</f>
        <v>207508000</v>
      </c>
      <c r="E27" s="2"/>
      <c r="F27" s="136">
        <f>SUM(F21:F26)</f>
        <v>262045000</v>
      </c>
      <c r="H27" s="126">
        <f>SUM(H21:H26)</f>
        <v>-1711566000</v>
      </c>
    </row>
    <row r="28" spans="1:8" ht="16.7" customHeight="1" x14ac:dyDescent="0.2">
      <c r="A28" s="125" t="s">
        <v>160</v>
      </c>
      <c r="B28" s="3"/>
      <c r="D28" s="102"/>
      <c r="E28" s="3"/>
      <c r="F28" s="3"/>
      <c r="H28" s="102"/>
    </row>
    <row r="29" spans="1:8" ht="16.7" customHeight="1" x14ac:dyDescent="0.2">
      <c r="A29" s="2" t="s">
        <v>161</v>
      </c>
      <c r="B29" s="137">
        <v>0</v>
      </c>
      <c r="D29" s="121">
        <v>0</v>
      </c>
      <c r="E29" s="67"/>
      <c r="F29" s="137">
        <v>0</v>
      </c>
      <c r="H29" s="121">
        <v>31738000</v>
      </c>
    </row>
    <row r="30" spans="1:8" ht="16.7" customHeight="1" x14ac:dyDescent="0.2">
      <c r="A30" s="3" t="s">
        <v>55</v>
      </c>
      <c r="B30" s="138">
        <v>21582000</v>
      </c>
      <c r="D30" s="121">
        <v>24217000</v>
      </c>
      <c r="E30" s="66"/>
      <c r="F30" s="138">
        <v>86250000</v>
      </c>
      <c r="H30" s="121">
        <v>94266000</v>
      </c>
    </row>
    <row r="31" spans="1:8" ht="16.7" customHeight="1" x14ac:dyDescent="0.2">
      <c r="A31" s="2" t="s">
        <v>162</v>
      </c>
      <c r="B31" s="137">
        <v>6396000</v>
      </c>
      <c r="D31" s="121">
        <v>11220000</v>
      </c>
      <c r="E31" s="67"/>
      <c r="F31" s="137">
        <v>35041000</v>
      </c>
      <c r="H31" s="121">
        <v>37723000</v>
      </c>
    </row>
    <row r="32" spans="1:8" ht="16.7" customHeight="1" x14ac:dyDescent="0.2">
      <c r="A32" s="3" t="s">
        <v>163</v>
      </c>
      <c r="B32" s="138">
        <v>6648000</v>
      </c>
      <c r="D32" s="121">
        <v>7237000</v>
      </c>
      <c r="E32" s="66"/>
      <c r="F32" s="138">
        <v>28759000</v>
      </c>
      <c r="H32" s="121">
        <v>28626000</v>
      </c>
    </row>
    <row r="33" spans="1:8" ht="16.7" customHeight="1" x14ac:dyDescent="0.2">
      <c r="A33" s="2" t="s">
        <v>164</v>
      </c>
      <c r="B33" s="139">
        <v>0</v>
      </c>
      <c r="D33" s="122">
        <v>-294000</v>
      </c>
      <c r="E33" s="67"/>
      <c r="F33" s="139">
        <v>0</v>
      </c>
      <c r="H33" s="122">
        <v>5706000</v>
      </c>
    </row>
    <row r="34" spans="1:8" ht="16.7" customHeight="1" x14ac:dyDescent="0.2">
      <c r="A34" s="5" t="s">
        <v>165</v>
      </c>
      <c r="B34" s="140">
        <f>SUM(B29:B33)</f>
        <v>34626000</v>
      </c>
      <c r="D34" s="128">
        <f>SUM(D29:D33)</f>
        <v>42380000</v>
      </c>
      <c r="E34" s="66"/>
      <c r="F34" s="140">
        <f>SUM(F29:F33)</f>
        <v>150050000</v>
      </c>
      <c r="H34" s="128">
        <f>SUM(H29:H33)</f>
        <v>198059000</v>
      </c>
    </row>
    <row r="35" spans="1:8" ht="16.7" customHeight="1" x14ac:dyDescent="0.2">
      <c r="A35" s="127" t="s">
        <v>166</v>
      </c>
      <c r="B35" s="136">
        <f>B19+B27-B34</f>
        <v>810000</v>
      </c>
      <c r="D35" s="126">
        <f>D19+D27-D34</f>
        <v>214987000</v>
      </c>
      <c r="E35" s="67"/>
      <c r="F35" s="136">
        <f>F19+F27-F34</f>
        <v>191419000</v>
      </c>
      <c r="H35" s="126">
        <f>H19+H27-H34</f>
        <v>-1665823000</v>
      </c>
    </row>
    <row r="36" spans="1:8" ht="16.7" customHeight="1" x14ac:dyDescent="0.2">
      <c r="A36" s="3" t="s">
        <v>167</v>
      </c>
      <c r="B36" s="134">
        <v>2104000</v>
      </c>
      <c r="D36" s="122">
        <v>3816000</v>
      </c>
      <c r="E36" s="66"/>
      <c r="F36" s="134">
        <v>4192000</v>
      </c>
      <c r="H36" s="122">
        <v>-35688000</v>
      </c>
    </row>
    <row r="37" spans="1:8" ht="16.7" customHeight="1" x14ac:dyDescent="0.2">
      <c r="A37" s="127" t="s">
        <v>168</v>
      </c>
      <c r="B37" s="136">
        <f>B35-B36</f>
        <v>-1294000</v>
      </c>
      <c r="D37" s="126">
        <f>D35-D36</f>
        <v>211171000</v>
      </c>
      <c r="E37" s="2"/>
      <c r="F37" s="136">
        <f>F35-F36</f>
        <v>187227000</v>
      </c>
      <c r="H37" s="126">
        <f>H35-H36</f>
        <v>-1630135000</v>
      </c>
    </row>
    <row r="38" spans="1:8" ht="16.7" customHeight="1" x14ac:dyDescent="0.2">
      <c r="A38" s="3" t="s">
        <v>169</v>
      </c>
      <c r="B38" s="134">
        <v>13747000</v>
      </c>
      <c r="D38" s="122">
        <v>18951000</v>
      </c>
      <c r="E38" s="3"/>
      <c r="F38" s="134">
        <v>58458000</v>
      </c>
      <c r="H38" s="122">
        <v>75802000</v>
      </c>
    </row>
    <row r="39" spans="1:8" ht="16.7" customHeight="1" x14ac:dyDescent="0.2">
      <c r="A39" s="127" t="s">
        <v>170</v>
      </c>
      <c r="B39" s="142">
        <f>B37-B38</f>
        <v>-15041000</v>
      </c>
      <c r="D39" s="124">
        <f>D37-D38</f>
        <v>192220000</v>
      </c>
      <c r="E39" s="2"/>
      <c r="F39" s="142">
        <f>F37-F38</f>
        <v>128769000</v>
      </c>
      <c r="H39" s="124">
        <f>H37-H38</f>
        <v>-1705937000</v>
      </c>
    </row>
    <row r="40" spans="1:8" ht="9.9499999999999993" hidden="1" customHeight="1" x14ac:dyDescent="0.2">
      <c r="B40" s="116"/>
      <c r="D40" s="116"/>
      <c r="F40" s="116"/>
      <c r="H40" s="116"/>
    </row>
    <row r="41" spans="1:8" ht="15" customHeight="1" x14ac:dyDescent="0.2">
      <c r="A41" s="23" t="s">
        <v>171</v>
      </c>
      <c r="B41" s="143">
        <v>-4.4885010205155097E-2</v>
      </c>
      <c r="D41" s="144">
        <v>0.70230415353352404</v>
      </c>
      <c r="E41" s="66"/>
      <c r="F41" s="143">
        <v>0.43244159816086902</v>
      </c>
      <c r="H41" s="144">
        <v>-6.2351282724178603</v>
      </c>
    </row>
    <row r="42" spans="1:8" ht="16.7" customHeight="1" x14ac:dyDescent="0.2">
      <c r="A42" s="16" t="s">
        <v>172</v>
      </c>
      <c r="B42" s="145">
        <v>-4.4885010205155097E-2</v>
      </c>
      <c r="D42" s="146">
        <v>0.67513223488100205</v>
      </c>
      <c r="E42" s="67"/>
      <c r="F42" s="145">
        <v>0.43204761580839901</v>
      </c>
      <c r="H42" s="146">
        <v>-6.2351282724178603</v>
      </c>
    </row>
    <row r="43" spans="1:8" ht="16.7" customHeight="1" x14ac:dyDescent="0.2">
      <c r="A43" s="3" t="s">
        <v>173</v>
      </c>
      <c r="B43" s="147">
        <v>0.17</v>
      </c>
      <c r="D43" s="146">
        <v>0.17</v>
      </c>
      <c r="E43" s="66"/>
      <c r="F43" s="147">
        <v>0.68</v>
      </c>
      <c r="H43" s="146">
        <v>0.5</v>
      </c>
    </row>
    <row r="44" spans="1:8" ht="16.7" customHeight="1" x14ac:dyDescent="0.2">
      <c r="A44" s="127" t="s">
        <v>174</v>
      </c>
      <c r="B44" s="157"/>
      <c r="D44" s="130"/>
      <c r="E44" s="67"/>
      <c r="F44" s="157"/>
      <c r="H44" s="130"/>
    </row>
    <row r="45" spans="1:8" ht="16.7" customHeight="1" x14ac:dyDescent="0.2">
      <c r="A45" s="5" t="s">
        <v>175</v>
      </c>
      <c r="B45" s="148">
        <v>335100737</v>
      </c>
      <c r="D45" s="149">
        <v>273699079</v>
      </c>
      <c r="E45" s="66"/>
      <c r="F45" s="148">
        <v>297772001</v>
      </c>
      <c r="H45" s="149">
        <v>273600947</v>
      </c>
    </row>
    <row r="46" spans="1:8" ht="16.7" customHeight="1" x14ac:dyDescent="0.2">
      <c r="A46" s="150" t="s">
        <v>176</v>
      </c>
      <c r="B46" s="151">
        <v>335100737</v>
      </c>
      <c r="D46" s="152">
        <v>291870229</v>
      </c>
      <c r="E46" s="67"/>
      <c r="F46" s="151">
        <v>298043538</v>
      </c>
      <c r="H46" s="152">
        <v>273600947</v>
      </c>
    </row>
    <row r="47" spans="1:8" ht="16.7" customHeight="1" x14ac:dyDescent="0.2">
      <c r="A47" s="153" t="s">
        <v>177</v>
      </c>
      <c r="B47" s="158"/>
      <c r="D47" s="130"/>
      <c r="E47" s="66"/>
      <c r="F47" s="158"/>
      <c r="G47" s="130"/>
      <c r="H47" s="130"/>
    </row>
    <row r="48" spans="1:8" ht="16.7" customHeight="1" x14ac:dyDescent="0.2">
      <c r="A48" s="127" t="s">
        <v>168</v>
      </c>
      <c r="B48" s="133">
        <v>-1294000</v>
      </c>
      <c r="D48" s="120">
        <v>211171000</v>
      </c>
      <c r="E48" s="67"/>
      <c r="F48" s="133">
        <v>187227000</v>
      </c>
      <c r="H48" s="120">
        <v>-1630135000</v>
      </c>
    </row>
    <row r="49" spans="1:8" ht="16.7" customHeight="1" x14ac:dyDescent="0.2">
      <c r="A49" s="125" t="s">
        <v>178</v>
      </c>
      <c r="B49" s="66"/>
      <c r="E49" s="66"/>
      <c r="F49" s="66"/>
    </row>
    <row r="50" spans="1:8" ht="16.7" customHeight="1" x14ac:dyDescent="0.2">
      <c r="A50" s="135" t="s">
        <v>179</v>
      </c>
      <c r="B50" s="139">
        <v>-113553000</v>
      </c>
      <c r="D50" s="122">
        <v>-78739000</v>
      </c>
      <c r="E50" s="67"/>
      <c r="F50" s="139">
        <v>-455255000</v>
      </c>
      <c r="H50" s="122">
        <v>-47799000</v>
      </c>
    </row>
    <row r="51" spans="1:8" ht="16.7" customHeight="1" x14ac:dyDescent="0.2">
      <c r="A51" s="3" t="s">
        <v>180</v>
      </c>
      <c r="B51" s="140">
        <f>B50</f>
        <v>-113553000</v>
      </c>
      <c r="D51" s="128">
        <f>D50</f>
        <v>-78739000</v>
      </c>
      <c r="E51" s="66"/>
      <c r="F51" s="140">
        <f>F50</f>
        <v>-455255000</v>
      </c>
      <c r="H51" s="128">
        <f>H50</f>
        <v>-47799000</v>
      </c>
    </row>
    <row r="52" spans="1:8" ht="16.7" customHeight="1" x14ac:dyDescent="0.2">
      <c r="A52" s="154" t="s">
        <v>181</v>
      </c>
      <c r="B52" s="136">
        <f>B51+B48</f>
        <v>-114847000</v>
      </c>
      <c r="D52" s="126">
        <f>D51+D48</f>
        <v>132432000</v>
      </c>
      <c r="E52" s="67"/>
      <c r="F52" s="136">
        <f>F51+F48</f>
        <v>-268028000</v>
      </c>
      <c r="H52" s="126">
        <f>H51+H48</f>
        <v>-1677934000</v>
      </c>
    </row>
    <row r="53" spans="1:8" ht="16.7" customHeight="1" x14ac:dyDescent="0.2">
      <c r="A53" s="3" t="s">
        <v>169</v>
      </c>
      <c r="B53" s="134">
        <v>13747000</v>
      </c>
      <c r="D53" s="122">
        <v>18951000</v>
      </c>
      <c r="E53" s="66"/>
      <c r="F53" s="134">
        <v>58458000</v>
      </c>
      <c r="H53" s="122">
        <v>75802000</v>
      </c>
    </row>
    <row r="54" spans="1:8" ht="16.7" customHeight="1" x14ac:dyDescent="0.2">
      <c r="A54" s="154" t="s">
        <v>182</v>
      </c>
      <c r="B54" s="142">
        <f>B52-B53</f>
        <v>-128594000</v>
      </c>
      <c r="D54" s="124">
        <f>D52-D53</f>
        <v>113481000</v>
      </c>
      <c r="E54" s="67"/>
      <c r="F54" s="142">
        <f>F52-F53</f>
        <v>-326486000</v>
      </c>
      <c r="H54" s="124">
        <f>H52-H53</f>
        <v>-1753736000</v>
      </c>
    </row>
    <row r="55" spans="1:8" x14ac:dyDescent="0.2">
      <c r="B55" s="76"/>
      <c r="D55" s="76"/>
      <c r="F55" s="76"/>
      <c r="H55" s="76"/>
    </row>
  </sheetData>
  <mergeCells count="9">
    <mergeCell ref="B8:D8"/>
    <mergeCell ref="B5:D5"/>
    <mergeCell ref="F7:H7"/>
    <mergeCell ref="F5:H5"/>
    <mergeCell ref="A1:H1"/>
    <mergeCell ref="A2:H2"/>
    <mergeCell ref="A3:H3"/>
    <mergeCell ref="A4:H4"/>
    <mergeCell ref="B7:D7"/>
  </mergeCells>
  <pageMargins left="0.75" right="0.75" top="1" bottom="1" header="0.5" footer="0.5"/>
  <pageSetup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Ruler="0" topLeftCell="A7" workbookViewId="0">
      <selection activeCell="A35" sqref="A35"/>
    </sheetView>
  </sheetViews>
  <sheetFormatPr defaultColWidth="13.7109375" defaultRowHeight="12.75" x14ac:dyDescent="0.2"/>
  <cols>
    <col min="1" max="1" width="76.85546875" customWidth="1"/>
    <col min="2" max="2" width="18.140625" customWidth="1"/>
    <col min="3" max="3" width="0.28515625" customWidth="1"/>
    <col min="4" max="4" width="18.140625" customWidth="1"/>
    <col min="5" max="5" width="11" customWidth="1"/>
    <col min="6" max="6" width="0.28515625" customWidth="1"/>
    <col min="7" max="7" width="11" customWidth="1"/>
    <col min="8" max="20" width="20.140625" customWidth="1"/>
  </cols>
  <sheetData>
    <row r="1" spans="1:4" ht="16.7" customHeight="1" x14ac:dyDescent="0.2">
      <c r="A1" s="209" t="s">
        <v>105</v>
      </c>
      <c r="B1" s="209"/>
      <c r="C1" s="209"/>
      <c r="D1" s="209"/>
    </row>
    <row r="2" spans="1:4" ht="16.7" customHeight="1" x14ac:dyDescent="0.2">
      <c r="A2" s="224" t="s">
        <v>183</v>
      </c>
      <c r="B2" s="224"/>
      <c r="C2" s="224"/>
      <c r="D2" s="224"/>
    </row>
    <row r="3" spans="1:4" ht="16.7" customHeight="1" x14ac:dyDescent="0.2">
      <c r="A3" s="196" t="s">
        <v>184</v>
      </c>
      <c r="B3" s="196"/>
      <c r="C3" s="196"/>
      <c r="D3" s="196"/>
    </row>
    <row r="4" spans="1:4" ht="16.7" customHeight="1" x14ac:dyDescent="0.2">
      <c r="A4" s="225" t="s">
        <v>185</v>
      </c>
      <c r="B4" s="225"/>
      <c r="C4" s="225"/>
      <c r="D4" s="225"/>
    </row>
    <row r="5" spans="1:4" ht="33.4" customHeight="1" x14ac:dyDescent="0.2">
      <c r="A5" s="7"/>
      <c r="B5" s="4" t="s">
        <v>142</v>
      </c>
      <c r="C5" s="25"/>
      <c r="D5" s="4" t="s">
        <v>186</v>
      </c>
    </row>
    <row r="6" spans="1:4" ht="16.7" customHeight="1" x14ac:dyDescent="0.2">
      <c r="A6" s="12"/>
      <c r="B6" s="159" t="s">
        <v>144</v>
      </c>
      <c r="C6" s="72"/>
      <c r="D6" s="159">
        <v>2021</v>
      </c>
    </row>
    <row r="7" spans="1:4" ht="16.7" customHeight="1" x14ac:dyDescent="0.2">
      <c r="A7" s="7"/>
      <c r="B7" s="199" t="s">
        <v>187</v>
      </c>
      <c r="C7" s="196"/>
      <c r="D7" s="52" t="s">
        <v>187</v>
      </c>
    </row>
    <row r="8" spans="1:4" ht="16.7" customHeight="1" x14ac:dyDescent="0.2">
      <c r="A8" s="36" t="s">
        <v>188</v>
      </c>
      <c r="B8" s="12"/>
      <c r="C8" s="72"/>
      <c r="D8" s="12"/>
    </row>
    <row r="9" spans="1:4" ht="16.7" customHeight="1" x14ac:dyDescent="0.2">
      <c r="A9" s="42" t="s">
        <v>182</v>
      </c>
      <c r="B9" s="17">
        <v>-128594000</v>
      </c>
      <c r="C9" s="25"/>
      <c r="D9" s="17">
        <v>45226000</v>
      </c>
    </row>
    <row r="10" spans="1:4" ht="16.7" customHeight="1" x14ac:dyDescent="0.2">
      <c r="A10" s="36" t="s">
        <v>189</v>
      </c>
      <c r="B10" s="36"/>
      <c r="C10" s="72"/>
      <c r="D10" s="29"/>
    </row>
    <row r="11" spans="1:4" ht="16.7" customHeight="1" x14ac:dyDescent="0.2">
      <c r="A11" s="160" t="s">
        <v>179</v>
      </c>
      <c r="B11" s="43">
        <v>113553000</v>
      </c>
      <c r="C11" s="25"/>
      <c r="D11" s="43">
        <v>7350000</v>
      </c>
    </row>
    <row r="12" spans="1:4" ht="16.7" customHeight="1" x14ac:dyDescent="0.2">
      <c r="A12" s="36" t="s">
        <v>170</v>
      </c>
      <c r="B12" s="161">
        <f>SUM(B9:B11)</f>
        <v>-15041000</v>
      </c>
      <c r="C12" s="72"/>
      <c r="D12" s="161">
        <f>SUM(D9:D11)</f>
        <v>52576000</v>
      </c>
    </row>
    <row r="13" spans="1:4" ht="16.7" customHeight="1" x14ac:dyDescent="0.2">
      <c r="A13" s="7"/>
      <c r="B13" s="167"/>
      <c r="C13" s="25"/>
      <c r="D13" s="167"/>
    </row>
    <row r="14" spans="1:4" ht="16.7" customHeight="1" x14ac:dyDescent="0.2">
      <c r="A14" s="12" t="s">
        <v>190</v>
      </c>
      <c r="B14" s="12"/>
      <c r="C14" s="72"/>
      <c r="D14" s="29"/>
    </row>
    <row r="15" spans="1:4" ht="16.7" customHeight="1" x14ac:dyDescent="0.2">
      <c r="A15" s="160" t="s">
        <v>191</v>
      </c>
      <c r="B15" s="162">
        <v>-28912000</v>
      </c>
      <c r="C15" s="25"/>
      <c r="D15" s="162">
        <v>-21087000</v>
      </c>
    </row>
    <row r="16" spans="1:4" ht="16.7" customHeight="1" x14ac:dyDescent="0.2">
      <c r="A16" s="163" t="s">
        <v>192</v>
      </c>
      <c r="B16" s="41">
        <v>23939000</v>
      </c>
      <c r="C16" s="72"/>
      <c r="D16" s="41">
        <v>-7714000</v>
      </c>
    </row>
    <row r="17" spans="1:4" ht="16.7" customHeight="1" x14ac:dyDescent="0.2">
      <c r="A17" s="160" t="s">
        <v>193</v>
      </c>
      <c r="B17" s="162">
        <v>3347000</v>
      </c>
      <c r="C17" s="25"/>
      <c r="D17" s="162">
        <v>159000</v>
      </c>
    </row>
    <row r="18" spans="1:4" ht="16.7" customHeight="1" x14ac:dyDescent="0.2">
      <c r="A18" s="163" t="s">
        <v>194</v>
      </c>
      <c r="B18" s="41">
        <v>67197000</v>
      </c>
      <c r="C18" s="72"/>
      <c r="D18" s="41">
        <v>-23749000</v>
      </c>
    </row>
    <row r="19" spans="1:4" ht="16.7" customHeight="1" x14ac:dyDescent="0.2">
      <c r="A19" s="160" t="s">
        <v>195</v>
      </c>
      <c r="B19" s="162">
        <v>5143000</v>
      </c>
      <c r="C19" s="25"/>
      <c r="D19" s="162">
        <v>-5220000</v>
      </c>
    </row>
    <row r="20" spans="1:4" ht="16.7" customHeight="1" x14ac:dyDescent="0.2">
      <c r="A20" s="163" t="s">
        <v>196</v>
      </c>
      <c r="B20" s="41">
        <v>-36360000</v>
      </c>
      <c r="C20" s="72"/>
      <c r="D20" s="41">
        <v>13608000</v>
      </c>
    </row>
    <row r="21" spans="1:4" ht="16.7" customHeight="1" x14ac:dyDescent="0.2">
      <c r="A21" s="160" t="s">
        <v>197</v>
      </c>
      <c r="B21" s="162">
        <v>51116000</v>
      </c>
      <c r="C21" s="25"/>
      <c r="D21" s="162">
        <v>61355000</v>
      </c>
    </row>
    <row r="22" spans="1:4" ht="16.7" hidden="1" customHeight="1" x14ac:dyDescent="0.2">
      <c r="A22" s="164" t="s">
        <v>198</v>
      </c>
      <c r="B22" s="95">
        <v>-1856000</v>
      </c>
      <c r="D22" s="95">
        <v>0</v>
      </c>
    </row>
    <row r="23" spans="1:4" ht="16.7" customHeight="1" x14ac:dyDescent="0.2">
      <c r="A23" s="163" t="s">
        <v>56</v>
      </c>
      <c r="B23" s="41">
        <v>-22000</v>
      </c>
      <c r="C23" s="72"/>
      <c r="D23" s="41">
        <v>-378000</v>
      </c>
    </row>
    <row r="24" spans="1:4" ht="16.7" customHeight="1" x14ac:dyDescent="0.2">
      <c r="A24" s="160" t="s">
        <v>199</v>
      </c>
      <c r="B24" s="162">
        <v>2525000</v>
      </c>
      <c r="C24" s="25"/>
      <c r="D24" s="162">
        <v>2559000</v>
      </c>
    </row>
    <row r="25" spans="1:4" ht="16.7" customHeight="1" x14ac:dyDescent="0.2">
      <c r="A25" s="163" t="s">
        <v>200</v>
      </c>
      <c r="B25" s="41">
        <v>665000</v>
      </c>
      <c r="C25" s="72"/>
      <c r="D25" s="41">
        <v>1187000</v>
      </c>
    </row>
    <row r="26" spans="1:4" ht="16.7" hidden="1" customHeight="1" x14ac:dyDescent="0.2">
      <c r="A26" s="164" t="s">
        <v>201</v>
      </c>
      <c r="B26" s="95">
        <v>0</v>
      </c>
      <c r="D26" s="95">
        <v>0</v>
      </c>
    </row>
    <row r="27" spans="1:4" ht="15.75" customHeight="1" x14ac:dyDescent="0.2">
      <c r="A27" s="160" t="s">
        <v>202</v>
      </c>
      <c r="B27" s="43">
        <v>1535000</v>
      </c>
      <c r="C27" s="7"/>
      <c r="D27" s="43">
        <v>311000</v>
      </c>
    </row>
    <row r="28" spans="1:4" ht="16.7" customHeight="1" x14ac:dyDescent="0.2">
      <c r="A28" s="12" t="s">
        <v>203</v>
      </c>
      <c r="B28" s="46">
        <f>SUM(B12:B27)</f>
        <v>73276000</v>
      </c>
      <c r="C28" s="72"/>
      <c r="D28" s="46">
        <f>SUM(D12:D27)</f>
        <v>73607000</v>
      </c>
    </row>
    <row r="29" spans="1:4" ht="16.7" customHeight="1" x14ac:dyDescent="0.2">
      <c r="A29" s="7"/>
      <c r="B29" s="168"/>
      <c r="C29" s="7"/>
      <c r="D29" s="168"/>
    </row>
    <row r="30" spans="1:4" ht="16.7" customHeight="1" x14ac:dyDescent="0.2">
      <c r="A30" s="36" t="s">
        <v>204</v>
      </c>
      <c r="B30" s="165">
        <v>335100737</v>
      </c>
      <c r="C30" s="12"/>
      <c r="D30" s="165">
        <v>307773420</v>
      </c>
    </row>
    <row r="31" spans="1:4" ht="27.6" customHeight="1" x14ac:dyDescent="0.2">
      <c r="A31" s="166" t="s">
        <v>205</v>
      </c>
      <c r="B31" s="18">
        <v>0.22</v>
      </c>
      <c r="C31" s="7"/>
      <c r="D31" s="18">
        <v>0.24</v>
      </c>
    </row>
    <row r="32" spans="1:4" ht="103.5" customHeight="1" x14ac:dyDescent="0.2">
      <c r="A32" s="198" t="s">
        <v>228</v>
      </c>
      <c r="B32" s="201"/>
      <c r="C32" s="201"/>
      <c r="D32" s="201"/>
    </row>
    <row r="33" spans="1:4" ht="14.1" customHeight="1" x14ac:dyDescent="0.2">
      <c r="A33" s="223"/>
      <c r="B33" s="193"/>
      <c r="C33" s="193"/>
      <c r="D33" s="193"/>
    </row>
    <row r="34" spans="1:4" ht="16.7" customHeight="1" x14ac:dyDescent="0.2"/>
    <row r="35" spans="1:4" ht="16.7" customHeight="1" x14ac:dyDescent="0.2"/>
    <row r="36" spans="1:4" ht="16.7" customHeight="1" x14ac:dyDescent="0.2"/>
    <row r="37" spans="1:4" ht="16.7" customHeight="1" x14ac:dyDescent="0.2"/>
    <row r="38" spans="1:4" ht="16.7" customHeight="1" x14ac:dyDescent="0.2"/>
    <row r="39" spans="1:4" ht="16.7" customHeight="1" x14ac:dyDescent="0.2"/>
    <row r="40" spans="1:4" ht="16.7" customHeight="1" x14ac:dyDescent="0.2"/>
    <row r="41" spans="1:4" ht="16.7" customHeight="1" x14ac:dyDescent="0.2"/>
    <row r="42" spans="1:4" ht="16.7" customHeight="1" x14ac:dyDescent="0.2"/>
    <row r="43" spans="1:4" ht="16.7" customHeight="1" x14ac:dyDescent="0.2"/>
  </sheetData>
  <mergeCells count="7">
    <mergeCell ref="A33:D33"/>
    <mergeCell ref="A32:D32"/>
    <mergeCell ref="A2:D2"/>
    <mergeCell ref="A1:D1"/>
    <mergeCell ref="A4:D4"/>
    <mergeCell ref="A3:D3"/>
    <mergeCell ref="B7:C7"/>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showRuler="0" workbookViewId="0">
      <selection activeCell="N20" sqref="N20"/>
    </sheetView>
  </sheetViews>
  <sheetFormatPr defaultColWidth="13.7109375" defaultRowHeight="12.75" x14ac:dyDescent="0.2"/>
  <cols>
    <col min="1" max="1" width="38.140625" customWidth="1"/>
    <col min="2" max="2" width="16" bestFit="1" customWidth="1"/>
    <col min="3" max="3" width="0" hidden="1" customWidth="1"/>
    <col min="4" max="4" width="16.5703125" bestFit="1" customWidth="1"/>
    <col min="5" max="5" width="0" hidden="1" customWidth="1"/>
    <col min="6" max="6" width="12.42578125" customWidth="1"/>
    <col min="7" max="7" width="0.28515625" customWidth="1"/>
    <col min="8" max="8" width="13.28515625" bestFit="1" customWidth="1"/>
    <col min="9" max="9" width="0" hidden="1" customWidth="1"/>
    <col min="10" max="10" width="16" bestFit="1" customWidth="1"/>
    <col min="11" max="19" width="20.140625" customWidth="1"/>
  </cols>
  <sheetData>
    <row r="1" spans="1:10" ht="15.75" customHeight="1" x14ac:dyDescent="0.2">
      <c r="A1" s="209" t="s">
        <v>105</v>
      </c>
      <c r="B1" s="226"/>
      <c r="C1" s="226"/>
      <c r="D1" s="226"/>
      <c r="E1" s="226"/>
      <c r="F1" s="226"/>
      <c r="G1" s="226"/>
      <c r="H1" s="226"/>
      <c r="I1" s="226"/>
      <c r="J1" s="226"/>
    </row>
    <row r="2" spans="1:10" ht="15.75" customHeight="1" x14ac:dyDescent="0.2">
      <c r="A2" s="224" t="s">
        <v>206</v>
      </c>
      <c r="B2" s="226"/>
      <c r="C2" s="226"/>
      <c r="D2" s="226"/>
      <c r="E2" s="226"/>
      <c r="F2" s="226"/>
      <c r="G2" s="226"/>
      <c r="H2" s="226"/>
      <c r="I2" s="226"/>
      <c r="J2" s="226"/>
    </row>
    <row r="3" spans="1:10" ht="15.75" customHeight="1" x14ac:dyDescent="0.2">
      <c r="A3" s="230" t="s">
        <v>207</v>
      </c>
      <c r="B3" s="193"/>
      <c r="C3" s="193"/>
      <c r="D3" s="193"/>
      <c r="E3" s="193"/>
      <c r="F3" s="193"/>
      <c r="G3" s="193"/>
      <c r="H3" s="193"/>
      <c r="I3" s="193"/>
      <c r="J3" s="193"/>
    </row>
    <row r="4" spans="1:10" ht="15.75" customHeight="1" x14ac:dyDescent="0.2">
      <c r="A4" s="229" t="s">
        <v>141</v>
      </c>
      <c r="B4" s="193"/>
      <c r="C4" s="193"/>
      <c r="D4" s="193"/>
      <c r="E4" s="193"/>
      <c r="F4" s="193"/>
      <c r="G4" s="193"/>
      <c r="H4" s="193"/>
      <c r="I4" s="193"/>
      <c r="J4" s="193"/>
    </row>
    <row r="5" spans="1:10" ht="16.7" customHeight="1" x14ac:dyDescent="0.2">
      <c r="A5" s="228"/>
      <c r="B5" s="193"/>
      <c r="C5" s="193"/>
      <c r="D5" s="193"/>
      <c r="E5" s="193"/>
      <c r="F5" s="193"/>
      <c r="G5" s="193"/>
      <c r="H5" s="193"/>
      <c r="I5" s="193"/>
      <c r="J5" s="193"/>
    </row>
    <row r="6" spans="1:10" ht="15.75" customHeight="1" x14ac:dyDescent="0.2">
      <c r="A6" s="12"/>
      <c r="B6" s="206" t="s">
        <v>208</v>
      </c>
      <c r="C6" s="226"/>
      <c r="D6" s="226"/>
      <c r="E6" s="226"/>
      <c r="F6" s="226"/>
      <c r="G6" s="226"/>
      <c r="H6" s="226"/>
      <c r="I6" s="226"/>
      <c r="J6" s="226"/>
    </row>
    <row r="7" spans="1:10" ht="25.9" customHeight="1" x14ac:dyDescent="0.2">
      <c r="A7" s="16"/>
      <c r="B7" s="169">
        <v>44561</v>
      </c>
      <c r="C7" s="187"/>
      <c r="D7" s="170">
        <v>44469</v>
      </c>
      <c r="E7" s="187"/>
      <c r="F7" s="170">
        <v>44377</v>
      </c>
      <c r="G7" s="187"/>
      <c r="H7" s="170">
        <v>44286</v>
      </c>
      <c r="I7" s="187"/>
      <c r="J7" s="170">
        <v>44196</v>
      </c>
    </row>
    <row r="8" spans="1:10" ht="15.75" customHeight="1" x14ac:dyDescent="0.2">
      <c r="A8" s="36"/>
      <c r="B8" s="234" t="s">
        <v>23</v>
      </c>
      <c r="C8" s="226"/>
      <c r="D8" s="226"/>
      <c r="E8" s="226"/>
      <c r="F8" s="226"/>
      <c r="G8" s="226"/>
      <c r="H8" s="226"/>
      <c r="I8" s="226"/>
      <c r="J8" s="226"/>
    </row>
    <row r="9" spans="1:10" ht="16.7" customHeight="1" x14ac:dyDescent="0.2">
      <c r="A9" s="42" t="s">
        <v>209</v>
      </c>
      <c r="B9" s="16"/>
      <c r="D9" s="171"/>
      <c r="F9" s="171"/>
      <c r="H9" s="171"/>
      <c r="J9" s="171"/>
    </row>
    <row r="10" spans="1:10" ht="15.75" customHeight="1" x14ac:dyDescent="0.2">
      <c r="A10" s="163" t="s">
        <v>210</v>
      </c>
      <c r="B10" s="172">
        <v>33000000</v>
      </c>
      <c r="D10" s="173">
        <v>36000000</v>
      </c>
      <c r="F10" s="173">
        <v>43400000</v>
      </c>
      <c r="H10" s="173">
        <v>56100000</v>
      </c>
      <c r="J10" s="173">
        <v>72500000</v>
      </c>
    </row>
    <row r="11" spans="1:10" ht="15.75" customHeight="1" x14ac:dyDescent="0.2">
      <c r="A11" s="160" t="s">
        <v>211</v>
      </c>
      <c r="B11" s="174">
        <v>20200000</v>
      </c>
      <c r="D11" s="175">
        <v>21900000</v>
      </c>
      <c r="F11" s="175">
        <v>24400000</v>
      </c>
      <c r="H11" s="175">
        <v>22700000</v>
      </c>
      <c r="J11" s="175">
        <v>22600000</v>
      </c>
    </row>
    <row r="12" spans="1:10" ht="15.75" customHeight="1" x14ac:dyDescent="0.2">
      <c r="A12" s="232" t="s">
        <v>152</v>
      </c>
      <c r="B12" s="176">
        <f>B10-B11</f>
        <v>12800000</v>
      </c>
      <c r="D12" s="177">
        <f>D10-D11</f>
        <v>14100000</v>
      </c>
      <c r="F12" s="177">
        <f>F10-F11</f>
        <v>19000000</v>
      </c>
      <c r="H12" s="177">
        <f>H10-H11</f>
        <v>33400000</v>
      </c>
      <c r="J12" s="177">
        <f>J10-J11</f>
        <v>49900000</v>
      </c>
    </row>
    <row r="13" spans="1:10" ht="15.75" customHeight="1" x14ac:dyDescent="0.2">
      <c r="A13" s="42" t="s">
        <v>212</v>
      </c>
      <c r="B13" s="7"/>
    </row>
    <row r="14" spans="1:10" ht="15.75" hidden="1" customHeight="1" x14ac:dyDescent="0.2">
      <c r="A14" s="110" t="s">
        <v>213</v>
      </c>
      <c r="B14" s="178">
        <v>0</v>
      </c>
      <c r="D14" s="178">
        <v>0</v>
      </c>
      <c r="F14" s="178">
        <v>0</v>
      </c>
      <c r="H14" s="178">
        <v>0</v>
      </c>
      <c r="J14" s="178">
        <v>0</v>
      </c>
    </row>
    <row r="15" spans="1:10" ht="15.75" customHeight="1" x14ac:dyDescent="0.2">
      <c r="A15" s="5" t="s">
        <v>214</v>
      </c>
      <c r="B15" s="179">
        <v>60900000</v>
      </c>
      <c r="D15" s="178">
        <v>56700000</v>
      </c>
      <c r="F15" s="178">
        <v>47400000</v>
      </c>
      <c r="H15" s="178">
        <v>43800000</v>
      </c>
      <c r="J15" s="178">
        <v>41100000</v>
      </c>
    </row>
    <row r="16" spans="1:10" ht="15.75" customHeight="1" x14ac:dyDescent="0.2">
      <c r="A16" s="166" t="s">
        <v>215</v>
      </c>
      <c r="B16" s="180">
        <v>5800000</v>
      </c>
      <c r="D16" s="178">
        <v>4500000</v>
      </c>
      <c r="F16" s="178">
        <v>2400000</v>
      </c>
      <c r="H16" s="178">
        <v>1700000</v>
      </c>
      <c r="J16" s="178">
        <v>2000000</v>
      </c>
    </row>
    <row r="17" spans="1:12" ht="15.75" customHeight="1" x14ac:dyDescent="0.2">
      <c r="A17" s="60" t="s">
        <v>216</v>
      </c>
      <c r="B17" s="179">
        <v>39500000</v>
      </c>
      <c r="D17" s="178">
        <v>46300000</v>
      </c>
      <c r="F17" s="178">
        <v>26600000</v>
      </c>
      <c r="H17" s="178">
        <v>18900000</v>
      </c>
      <c r="J17" s="178">
        <v>43500000</v>
      </c>
    </row>
    <row r="18" spans="1:12" ht="15.75" customHeight="1" x14ac:dyDescent="0.2">
      <c r="A18" s="166" t="s">
        <v>198</v>
      </c>
      <c r="B18" s="174">
        <v>0</v>
      </c>
      <c r="D18" s="175">
        <v>0</v>
      </c>
      <c r="F18" s="175">
        <v>0</v>
      </c>
      <c r="H18" s="175">
        <v>100000</v>
      </c>
      <c r="J18" s="175">
        <v>100000</v>
      </c>
    </row>
    <row r="19" spans="1:12" ht="15.75" customHeight="1" x14ac:dyDescent="0.2">
      <c r="A19" s="232" t="s">
        <v>217</v>
      </c>
      <c r="B19" s="176">
        <f>SUM(B14:B18)</f>
        <v>106200000</v>
      </c>
      <c r="D19" s="177">
        <f>SUM(D14:D18)</f>
        <v>107500000</v>
      </c>
      <c r="F19" s="177">
        <f>SUM(F14:F18)</f>
        <v>76400000</v>
      </c>
      <c r="H19" s="177">
        <f>SUM(H14:H18)</f>
        <v>64500000</v>
      </c>
      <c r="J19" s="177">
        <f>SUM(J14:J18)</f>
        <v>86700000</v>
      </c>
    </row>
    <row r="20" spans="1:12" ht="15.75" customHeight="1" x14ac:dyDescent="0.2">
      <c r="A20" s="42" t="s">
        <v>160</v>
      </c>
      <c r="B20" s="42"/>
      <c r="C20" s="82"/>
      <c r="D20" s="100"/>
      <c r="E20" s="82"/>
      <c r="F20" s="100"/>
      <c r="G20" s="82"/>
      <c r="H20" s="100"/>
      <c r="I20" s="82"/>
    </row>
    <row r="21" spans="1:12" ht="15.75" customHeight="1" x14ac:dyDescent="0.2">
      <c r="A21" s="36" t="s">
        <v>55</v>
      </c>
      <c r="B21" s="179">
        <v>21600000</v>
      </c>
      <c r="C21" s="82"/>
      <c r="D21" s="178">
        <v>21400000</v>
      </c>
      <c r="E21" s="82"/>
      <c r="F21" s="178">
        <v>18500000</v>
      </c>
      <c r="G21" s="82"/>
      <c r="H21" s="178">
        <v>24300000</v>
      </c>
      <c r="I21" s="82"/>
      <c r="J21" s="178">
        <v>22600000</v>
      </c>
    </row>
    <row r="22" spans="1:12" ht="15.75" customHeight="1" x14ac:dyDescent="0.2">
      <c r="A22" s="7" t="s">
        <v>218</v>
      </c>
      <c r="B22" s="180">
        <f>B23-B21</f>
        <v>9800000</v>
      </c>
      <c r="C22" s="82"/>
      <c r="D22" s="178">
        <f>D23-D21</f>
        <v>12800000</v>
      </c>
      <c r="E22" s="82"/>
      <c r="F22" s="178">
        <f>F23-F21</f>
        <v>12500000</v>
      </c>
      <c r="G22" s="82"/>
      <c r="H22" s="178">
        <f>H23-H21</f>
        <v>11900000</v>
      </c>
      <c r="I22" s="82"/>
      <c r="J22" s="178">
        <f>J23-J21</f>
        <v>14700000</v>
      </c>
    </row>
    <row r="23" spans="1:12" ht="15.75" customHeight="1" x14ac:dyDescent="0.2">
      <c r="A23" s="60" t="s">
        <v>165</v>
      </c>
      <c r="B23" s="233">
        <v>31400000</v>
      </c>
      <c r="D23" s="233">
        <v>34200000</v>
      </c>
      <c r="E23" s="233"/>
      <c r="F23" s="233">
        <v>31000000</v>
      </c>
      <c r="G23" s="233"/>
      <c r="H23" s="233">
        <v>36200000</v>
      </c>
      <c r="I23" s="233"/>
      <c r="J23" s="233">
        <v>37300000</v>
      </c>
    </row>
    <row r="24" spans="1:12" ht="27.6" customHeight="1" x14ac:dyDescent="0.2">
      <c r="A24" s="16" t="s">
        <v>219</v>
      </c>
      <c r="B24" s="180">
        <f>B12+B19-B23</f>
        <v>87600000</v>
      </c>
      <c r="D24" s="178">
        <f>D12+D19-D23</f>
        <v>87400000</v>
      </c>
      <c r="F24" s="178">
        <f>F12+F19-F23</f>
        <v>64400000</v>
      </c>
      <c r="H24" s="178">
        <f>H12+H19-H23</f>
        <v>61700000</v>
      </c>
      <c r="J24" s="178">
        <f>J12+J19-J23</f>
        <v>99300000</v>
      </c>
    </row>
    <row r="25" spans="1:12" ht="15.75" customHeight="1" x14ac:dyDescent="0.2">
      <c r="A25" s="12" t="s">
        <v>227</v>
      </c>
      <c r="B25" s="181">
        <v>600000</v>
      </c>
      <c r="D25" s="175">
        <v>0</v>
      </c>
      <c r="F25" s="175">
        <v>-800000</v>
      </c>
      <c r="H25" s="175">
        <v>-1300000</v>
      </c>
      <c r="J25" s="175">
        <v>-1700000</v>
      </c>
    </row>
    <row r="26" spans="1:12" ht="15.75" customHeight="1" x14ac:dyDescent="0.2">
      <c r="A26" s="31" t="s">
        <v>220</v>
      </c>
      <c r="B26" s="182">
        <f>B24-B25</f>
        <v>87000000</v>
      </c>
      <c r="D26" s="177">
        <f>D24-D25</f>
        <v>87400000</v>
      </c>
      <c r="F26" s="177">
        <f>F24-F25</f>
        <v>65200000</v>
      </c>
      <c r="H26" s="177">
        <f>H24-H25</f>
        <v>63000000</v>
      </c>
      <c r="J26" s="177">
        <f>J24-J25</f>
        <v>101000000</v>
      </c>
    </row>
    <row r="27" spans="1:12" ht="15.75" customHeight="1" x14ac:dyDescent="0.2">
      <c r="A27" s="12" t="s">
        <v>169</v>
      </c>
      <c r="B27" s="181">
        <v>13700000</v>
      </c>
      <c r="D27" s="175">
        <v>13800000</v>
      </c>
      <c r="F27" s="175">
        <v>13700000</v>
      </c>
      <c r="H27" s="175">
        <v>17200000</v>
      </c>
      <c r="J27" s="175">
        <v>19000000</v>
      </c>
    </row>
    <row r="28" spans="1:12" ht="27.6" customHeight="1" x14ac:dyDescent="0.2">
      <c r="A28" s="188" t="s">
        <v>224</v>
      </c>
      <c r="B28" s="183">
        <f>B26-B27</f>
        <v>73300000</v>
      </c>
      <c r="D28" s="184">
        <f>D26-D27</f>
        <v>73600000</v>
      </c>
      <c r="F28" s="184">
        <f>F26-F27</f>
        <v>51500000</v>
      </c>
      <c r="H28" s="184">
        <f>H26-H27</f>
        <v>45800000</v>
      </c>
      <c r="J28" s="184">
        <f>J26-J27</f>
        <v>82000000</v>
      </c>
    </row>
    <row r="29" spans="1:12" ht="35.85" customHeight="1" x14ac:dyDescent="0.2">
      <c r="A29" s="189" t="s">
        <v>225</v>
      </c>
      <c r="B29" s="185">
        <v>0.22</v>
      </c>
      <c r="D29" s="186">
        <v>0.24</v>
      </c>
      <c r="F29" s="186">
        <v>0.19</v>
      </c>
      <c r="H29" s="186">
        <v>0.17</v>
      </c>
      <c r="J29" s="186">
        <v>0.3</v>
      </c>
    </row>
    <row r="30" spans="1:12" ht="27.6" customHeight="1" x14ac:dyDescent="0.2">
      <c r="A30" s="42" t="s">
        <v>221</v>
      </c>
      <c r="B30" s="19">
        <v>0.140801400939736</v>
      </c>
      <c r="D30" s="113">
        <v>0.147425666400535</v>
      </c>
      <c r="F30" s="113">
        <v>0.10773851465993201</v>
      </c>
      <c r="H30" s="113">
        <v>8.7991206639179406E-2</v>
      </c>
      <c r="J30" s="113">
        <v>0.15939733513320301</v>
      </c>
    </row>
    <row r="31" spans="1:12" ht="36.75" customHeight="1" x14ac:dyDescent="0.2">
      <c r="A31" s="192" t="s">
        <v>222</v>
      </c>
      <c r="B31" s="227"/>
      <c r="C31" s="227"/>
      <c r="D31" s="227"/>
      <c r="E31" s="227"/>
      <c r="F31" s="227"/>
      <c r="G31" s="227"/>
      <c r="H31" s="227"/>
      <c r="I31" s="227"/>
      <c r="J31" s="227"/>
      <c r="K31" s="191"/>
      <c r="L31" s="191"/>
    </row>
    <row r="32" spans="1:12" ht="23.25" customHeight="1" x14ac:dyDescent="0.2">
      <c r="A32" s="192" t="s">
        <v>229</v>
      </c>
      <c r="B32" s="227"/>
      <c r="C32" s="227"/>
      <c r="D32" s="227"/>
      <c r="E32" s="227"/>
      <c r="F32" s="227"/>
      <c r="G32" s="227"/>
      <c r="H32" s="227"/>
      <c r="I32" s="227"/>
      <c r="J32" s="227"/>
      <c r="K32" s="190"/>
      <c r="L32" s="190"/>
    </row>
    <row r="33" spans="1:12" ht="47.25" customHeight="1" x14ac:dyDescent="0.2">
      <c r="A33" s="192" t="s">
        <v>223</v>
      </c>
      <c r="B33" s="227"/>
      <c r="C33" s="227"/>
      <c r="D33" s="227"/>
      <c r="E33" s="227"/>
      <c r="F33" s="227"/>
      <c r="G33" s="227"/>
      <c r="H33" s="227"/>
      <c r="I33" s="227"/>
      <c r="J33" s="227"/>
      <c r="K33" s="191"/>
      <c r="L33" s="191"/>
    </row>
    <row r="34" spans="1:12" ht="16.7" customHeight="1" x14ac:dyDescent="0.2"/>
    <row r="35" spans="1:12" ht="16.7" customHeight="1" x14ac:dyDescent="0.2"/>
    <row r="36" spans="1:12" ht="16.7" customHeight="1" x14ac:dyDescent="0.2"/>
    <row r="37" spans="1:12" ht="16.7" customHeight="1" x14ac:dyDescent="0.2"/>
    <row r="38" spans="1:12" ht="16.7" customHeight="1" x14ac:dyDescent="0.2"/>
    <row r="39" spans="1:12" ht="16.7" customHeight="1" x14ac:dyDescent="0.2"/>
    <row r="40" spans="1:12" ht="16.7" customHeight="1" x14ac:dyDescent="0.2"/>
    <row r="41" spans="1:12" ht="16.7" customHeight="1" x14ac:dyDescent="0.2"/>
    <row r="42" spans="1:12" ht="16.7" customHeight="1" x14ac:dyDescent="0.2"/>
    <row r="43" spans="1:12" ht="16.7" customHeight="1" x14ac:dyDescent="0.2"/>
    <row r="44" spans="1:12" ht="16.7" customHeight="1" x14ac:dyDescent="0.2"/>
    <row r="45" spans="1:12" ht="16.7" customHeight="1" x14ac:dyDescent="0.2"/>
    <row r="46" spans="1:12" ht="16.7" customHeight="1" x14ac:dyDescent="0.2"/>
    <row r="47" spans="1:12" ht="16.7" customHeight="1" x14ac:dyDescent="0.2"/>
    <row r="48" spans="1:12"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sheetData>
  <mergeCells count="10">
    <mergeCell ref="A2:J2"/>
    <mergeCell ref="A1:J1"/>
    <mergeCell ref="A31:J31"/>
    <mergeCell ref="A33:J33"/>
    <mergeCell ref="A5:J5"/>
    <mergeCell ref="B6:J6"/>
    <mergeCell ref="B8:J8"/>
    <mergeCell ref="A4:J4"/>
    <mergeCell ref="A3:J3"/>
    <mergeCell ref="A32:J32"/>
  </mergeCells>
  <pageMargins left="0.75" right="0.75" top="1" bottom="1" header="0.5" footer="0.5"/>
  <pageSetup scale="5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Earnings Available f</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Earnings Available f'!Print_Area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Ryan Kimbrel</cp:lastModifiedBy>
  <cp:revision>2</cp:revision>
  <cp:lastPrinted>2022-02-07T19:37:36Z</cp:lastPrinted>
  <dcterms:created xsi:type="dcterms:W3CDTF">2022-02-04T22:59:53Z</dcterms:created>
  <dcterms:modified xsi:type="dcterms:W3CDTF">2022-02-07T19:37:38Z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{8D29C932-4419-40C7-B92A-CD314B16DDBD}</vt:lpwstr>
  </property>
</Properties>
</file>