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K:\PREPRESS\2024 Qtr Close\Q3\Earnings Release\Quarterly Results Schedule for Website\"/>
    </mc:Choice>
  </mc:AlternateContent>
  <xr:revisionPtr revIDLastSave="0" documentId="13_ncr:1_{ABD133C6-3B4C-4DDA-9952-BA5371075873}" xr6:coauthVersionLast="47" xr6:coauthVersionMax="47" xr10:uidLastSave="{00000000-0000-0000-0000-000000000000}"/>
  <bookViews>
    <workbookView xWindow="-110" yWindow="-110" windowWidth="19420" windowHeight="10420" xr2:uid="{2DEE28C4-6D0F-4066-9562-90A8AD75FC28}"/>
  </bookViews>
  <sheets>
    <sheet name="Income Stmt" sheetId="2" r:id="rId1"/>
    <sheet name="Balance Sheet" sheetId="1" r:id="rId2"/>
    <sheet name="Cash Flow Stmt" sheetId="3" r:id="rId3"/>
    <sheet name="Segment Results" sheetId="4" r:id="rId4"/>
    <sheet name="EBITDA &amp; Adjusted EBITDA" sheetId="5" r:id="rId5"/>
    <sheet name="Adjusted EPS" sheetId="6" r:id="rId6"/>
    <sheet name="Net Debt" sheetId="7" r:id="rId7"/>
    <sheet name="Free Cash Flow" sheetId="9" r:id="rId8"/>
  </sheets>
  <definedNames>
    <definedName name="ID" localSheetId="5" hidden="1">"468ecc9b-12f9-4efc-80c5-0d4515712c72"</definedName>
    <definedName name="ID" localSheetId="1" hidden="1">"78afc2c5-af25-4885-b9b0-1cba9849fec3"</definedName>
    <definedName name="ID" localSheetId="2" hidden="1">"2ace918e-5c36-40a4-8067-3108b2d62354"</definedName>
    <definedName name="ID" localSheetId="4" hidden="1">"60613dd2-d58e-498f-a2d4-cd2962cc961a"</definedName>
    <definedName name="ID" localSheetId="7" hidden="1">"d56f69b5-0993-4b76-aa35-1e927934d27f"</definedName>
    <definedName name="ID" localSheetId="0" hidden="1">"db3085d4-7dda-4ef9-8a65-4ad045c6c57f"</definedName>
    <definedName name="ID" localSheetId="6" hidden="1">"eb07719d-d153-486b-be17-4b1c13380730"</definedName>
    <definedName name="ID" localSheetId="3" hidden="1">"5745dcb7-00e3-47ce-97b3-ee7097b3abf1"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6" l="1"/>
  <c r="B20" i="4"/>
  <c r="D13" i="3"/>
  <c r="D31" i="3" s="1"/>
  <c r="F9" i="2"/>
  <c r="D9" i="9"/>
  <c r="B9" i="7"/>
  <c r="D33" i="6"/>
  <c r="D21" i="6"/>
  <c r="D23" i="6" s="1"/>
  <c r="D9" i="6"/>
  <c r="D12" i="5"/>
  <c r="D21" i="5" s="1"/>
  <c r="D26" i="4"/>
  <c r="D25" i="4"/>
  <c r="D24" i="4"/>
  <c r="D23" i="4"/>
  <c r="D20" i="4"/>
  <c r="D12" i="4"/>
  <c r="D26" i="3"/>
  <c r="D19" i="3"/>
  <c r="B21" i="1"/>
  <c r="B13" i="1"/>
  <c r="D12" i="2"/>
  <c r="D9" i="2"/>
  <c r="B9" i="9"/>
  <c r="F9" i="9"/>
  <c r="D9" i="7"/>
  <c r="B21" i="6"/>
  <c r="B23" i="6" s="1"/>
  <c r="B9" i="6"/>
  <c r="F33" i="6"/>
  <c r="F21" i="6"/>
  <c r="F23" i="6" s="1"/>
  <c r="F9" i="6"/>
  <c r="B12" i="5"/>
  <c r="B21" i="5" s="1"/>
  <c r="F12" i="5"/>
  <c r="F21" i="5" s="1"/>
  <c r="B26" i="4"/>
  <c r="B25" i="4"/>
  <c r="B24" i="4"/>
  <c r="B23" i="4"/>
  <c r="B12" i="4"/>
  <c r="F26" i="4"/>
  <c r="F25" i="4"/>
  <c r="F24" i="4"/>
  <c r="F23" i="4"/>
  <c r="F20" i="4"/>
  <c r="F12" i="4"/>
  <c r="B26" i="3"/>
  <c r="B19" i="3"/>
  <c r="B13" i="3"/>
  <c r="B31" i="3" s="1"/>
  <c r="F26" i="3"/>
  <c r="F19" i="3"/>
  <c r="F13" i="3"/>
  <c r="F31" i="3" s="1"/>
  <c r="D21" i="1"/>
  <c r="D13" i="1"/>
  <c r="B12" i="2"/>
  <c r="B9" i="2"/>
  <c r="F12" i="2"/>
  <c r="H9" i="9"/>
  <c r="F9" i="7"/>
  <c r="H33" i="6"/>
  <c r="H21" i="6"/>
  <c r="H23" i="6" s="1"/>
  <c r="H9" i="6"/>
  <c r="H12" i="5"/>
  <c r="H21" i="5" s="1"/>
  <c r="H26" i="4"/>
  <c r="H25" i="4"/>
  <c r="H24" i="4"/>
  <c r="H23" i="4"/>
  <c r="H20" i="4"/>
  <c r="H12" i="4"/>
  <c r="T12" i="4"/>
  <c r="R12" i="4"/>
  <c r="P12" i="4"/>
  <c r="N12" i="4"/>
  <c r="L12" i="4"/>
  <c r="J12" i="4"/>
  <c r="D24" i="6" l="1"/>
  <c r="D27" i="6" s="1"/>
  <c r="D27" i="4"/>
  <c r="D28" i="3"/>
  <c r="D30" i="3" s="1"/>
  <c r="D13" i="2"/>
  <c r="D18" i="2" s="1"/>
  <c r="D21" i="2" s="1"/>
  <c r="D23" i="2" s="1"/>
  <c r="D25" i="2" s="1"/>
  <c r="B24" i="6"/>
  <c r="B27" i="6" s="1"/>
  <c r="F24" i="6"/>
  <c r="F27" i="6" s="1"/>
  <c r="B27" i="4"/>
  <c r="F27" i="4"/>
  <c r="B28" i="3"/>
  <c r="B30" i="3" s="1"/>
  <c r="F28" i="3"/>
  <c r="F30" i="3" s="1"/>
  <c r="B13" i="2"/>
  <c r="B18" i="2" s="1"/>
  <c r="B21" i="2" s="1"/>
  <c r="B23" i="2" s="1"/>
  <c r="B25" i="2" s="1"/>
  <c r="F13" i="2"/>
  <c r="F18" i="2" s="1"/>
  <c r="F21" i="2" s="1"/>
  <c r="F23" i="2" s="1"/>
  <c r="F25" i="2" s="1"/>
  <c r="H24" i="6"/>
  <c r="H27" i="6" s="1"/>
  <c r="H27" i="4"/>
  <c r="H26" i="3"/>
  <c r="H19" i="3"/>
  <c r="H13" i="3"/>
  <c r="H31" i="3" s="1"/>
  <c r="F21" i="1"/>
  <c r="F13" i="1"/>
  <c r="H12" i="2"/>
  <c r="H9" i="2"/>
  <c r="L9" i="9"/>
  <c r="H9" i="7"/>
  <c r="L33" i="6"/>
  <c r="L21" i="6"/>
  <c r="L23" i="6" s="1"/>
  <c r="L9" i="6"/>
  <c r="L12" i="5"/>
  <c r="L21" i="5" s="1"/>
  <c r="L26" i="4"/>
  <c r="L25" i="4"/>
  <c r="L24" i="4"/>
  <c r="L23" i="4"/>
  <c r="L20" i="4"/>
  <c r="J26" i="3"/>
  <c r="J19" i="3"/>
  <c r="J13" i="3"/>
  <c r="J31" i="3" s="1"/>
  <c r="H21" i="1"/>
  <c r="H13" i="1"/>
  <c r="L12" i="2"/>
  <c r="L9" i="2"/>
  <c r="H28" i="3" l="1"/>
  <c r="H30" i="3" s="1"/>
  <c r="H13" i="2"/>
  <c r="H18" i="2" s="1"/>
  <c r="H21" i="2" s="1"/>
  <c r="H23" i="2" s="1"/>
  <c r="H25" i="2" s="1"/>
  <c r="L24" i="6"/>
  <c r="L27" i="6" s="1"/>
  <c r="L27" i="4"/>
  <c r="J28" i="3"/>
  <c r="J30" i="3" s="1"/>
  <c r="L13" i="2"/>
  <c r="L18" i="2" s="1"/>
  <c r="L21" i="2" s="1"/>
  <c r="L23" i="2" s="1"/>
  <c r="L25" i="2" s="1"/>
  <c r="N9" i="9"/>
  <c r="J9" i="7"/>
  <c r="N33" i="6"/>
  <c r="N21" i="6"/>
  <c r="N23" i="6" s="1"/>
  <c r="N9" i="6"/>
  <c r="N12" i="5"/>
  <c r="N21" i="5" s="1"/>
  <c r="N26" i="4"/>
  <c r="N25" i="4"/>
  <c r="N24" i="4"/>
  <c r="N23" i="4"/>
  <c r="N20" i="4"/>
  <c r="N26" i="3"/>
  <c r="N19" i="3"/>
  <c r="N13" i="3"/>
  <c r="N31" i="3" s="1"/>
  <c r="J21" i="1"/>
  <c r="J13" i="1"/>
  <c r="N12" i="2"/>
  <c r="N9" i="2"/>
  <c r="J9" i="9"/>
  <c r="P9" i="9"/>
  <c r="L9" i="7"/>
  <c r="J33" i="6"/>
  <c r="J21" i="6"/>
  <c r="J23" i="6" s="1"/>
  <c r="J9" i="6"/>
  <c r="P33" i="6"/>
  <c r="P21" i="6"/>
  <c r="P23" i="6" s="1"/>
  <c r="P9" i="6"/>
  <c r="J12" i="5"/>
  <c r="J21" i="5" s="1"/>
  <c r="P12" i="5"/>
  <c r="P21" i="5" s="1"/>
  <c r="J26" i="4"/>
  <c r="J25" i="4"/>
  <c r="J24" i="4"/>
  <c r="J23" i="4"/>
  <c r="J20" i="4"/>
  <c r="P26" i="4"/>
  <c r="P25" i="4"/>
  <c r="P24" i="4"/>
  <c r="P23" i="4"/>
  <c r="P20" i="4"/>
  <c r="L26" i="3"/>
  <c r="L19" i="3"/>
  <c r="L13" i="3"/>
  <c r="L31" i="3" s="1"/>
  <c r="P26" i="3"/>
  <c r="P19" i="3"/>
  <c r="P13" i="3"/>
  <c r="P31" i="3" s="1"/>
  <c r="L21" i="1"/>
  <c r="L13" i="1"/>
  <c r="J12" i="2"/>
  <c r="J9" i="2"/>
  <c r="P12" i="2"/>
  <c r="P9" i="2"/>
  <c r="R9" i="9"/>
  <c r="N9" i="7"/>
  <c r="R33" i="6"/>
  <c r="R21" i="6"/>
  <c r="R23" i="6" s="1"/>
  <c r="R9" i="6"/>
  <c r="R12" i="5"/>
  <c r="R21" i="5" s="1"/>
  <c r="R26" i="4"/>
  <c r="R25" i="4"/>
  <c r="R24" i="4"/>
  <c r="R23" i="4"/>
  <c r="R20" i="4"/>
  <c r="Z25" i="3"/>
  <c r="X25" i="3"/>
  <c r="V25" i="3"/>
  <c r="T25" i="3"/>
  <c r="R26" i="3"/>
  <c r="R19" i="3"/>
  <c r="R13" i="3"/>
  <c r="R31" i="3" s="1"/>
  <c r="N21" i="1"/>
  <c r="N13" i="1"/>
  <c r="R12" i="2"/>
  <c r="R9" i="2"/>
  <c r="P9" i="7"/>
  <c r="N24" i="6" l="1"/>
  <c r="N27" i="6" s="1"/>
  <c r="N27" i="4"/>
  <c r="N28" i="3"/>
  <c r="N30" i="3" s="1"/>
  <c r="N13" i="2"/>
  <c r="N18" i="2" s="1"/>
  <c r="N21" i="2" s="1"/>
  <c r="N23" i="2" s="1"/>
  <c r="N25" i="2" s="1"/>
  <c r="J24" i="6"/>
  <c r="J27" i="6" s="1"/>
  <c r="J27" i="4"/>
  <c r="L28" i="3"/>
  <c r="L30" i="3" s="1"/>
  <c r="J13" i="2"/>
  <c r="J18" i="2" s="1"/>
  <c r="J21" i="2" s="1"/>
  <c r="J23" i="2" s="1"/>
  <c r="J25" i="2" s="1"/>
  <c r="P24" i="6"/>
  <c r="P27" i="6" s="1"/>
  <c r="P27" i="4"/>
  <c r="P28" i="3"/>
  <c r="P30" i="3" s="1"/>
  <c r="P13" i="2"/>
  <c r="P18" i="2" s="1"/>
  <c r="P21" i="2" s="1"/>
  <c r="P23" i="2" s="1"/>
  <c r="P25" i="2" s="1"/>
  <c r="R24" i="6"/>
  <c r="R27" i="6" s="1"/>
  <c r="R27" i="4"/>
  <c r="R28" i="3"/>
  <c r="R30" i="3" s="1"/>
  <c r="R13" i="2"/>
  <c r="R18" i="2" s="1"/>
  <c r="R21" i="2" s="1"/>
  <c r="R23" i="2" s="1"/>
  <c r="R25" i="2" s="1"/>
  <c r="P21" i="1"/>
  <c r="P13" i="1"/>
  <c r="T26" i="3"/>
  <c r="T19" i="3"/>
  <c r="T13" i="3"/>
  <c r="T31" i="3" s="1"/>
  <c r="T28" i="3" l="1"/>
  <c r="T30" i="3" s="1"/>
  <c r="T9" i="9"/>
  <c r="T33" i="6"/>
  <c r="T21" i="6"/>
  <c r="T23" i="6" s="1"/>
  <c r="T9" i="6"/>
  <c r="T12" i="5"/>
  <c r="T21" i="5" s="1"/>
  <c r="T26" i="4"/>
  <c r="T25" i="4"/>
  <c r="T24" i="4"/>
  <c r="T23" i="4"/>
  <c r="T20" i="4"/>
  <c r="X14" i="2"/>
  <c r="T24" i="6" l="1"/>
  <c r="T27" i="6" s="1"/>
  <c r="T27" i="4"/>
  <c r="Z14" i="2"/>
  <c r="T12" i="2"/>
  <c r="T9" i="2"/>
  <c r="T13" i="2" l="1"/>
  <c r="T18" i="2" s="1"/>
  <c r="T21" i="2" s="1"/>
  <c r="T23" i="2" s="1"/>
  <c r="T25" i="2" s="1"/>
  <c r="V9" i="9" l="1"/>
  <c r="R9" i="7"/>
  <c r="V33" i="6"/>
  <c r="V21" i="6"/>
  <c r="V23" i="6" s="1"/>
  <c r="V9" i="6"/>
  <c r="V12" i="5"/>
  <c r="V21" i="5" s="1"/>
  <c r="V26" i="3"/>
  <c r="V19" i="3"/>
  <c r="V13" i="3"/>
  <c r="V31" i="3" s="1"/>
  <c r="R21" i="1"/>
  <c r="R13" i="1"/>
  <c r="V12" i="2"/>
  <c r="V9" i="2"/>
  <c r="X21" i="6"/>
  <c r="X23" i="6" s="1"/>
  <c r="Z21" i="6"/>
  <c r="Z23" i="6" s="1"/>
  <c r="Z9" i="6"/>
  <c r="X9" i="6"/>
  <c r="V24" i="6" l="1"/>
  <c r="V27" i="6" s="1"/>
  <c r="V13" i="2"/>
  <c r="V18" i="2" s="1"/>
  <c r="V21" i="2" s="1"/>
  <c r="V23" i="2" s="1"/>
  <c r="V25" i="2" s="1"/>
  <c r="V28" i="3"/>
  <c r="V30" i="3" s="1"/>
  <c r="Z19" i="3"/>
  <c r="X19" i="3"/>
  <c r="Z9" i="9"/>
  <c r="X9" i="9"/>
  <c r="V9" i="7"/>
  <c r="T9" i="7"/>
  <c r="Z33" i="6"/>
  <c r="X33" i="6"/>
  <c r="Z12" i="5"/>
  <c r="Z21" i="5" s="1"/>
  <c r="X12" i="5"/>
  <c r="X21" i="5" s="1"/>
  <c r="Z26" i="3"/>
  <c r="Z13" i="3"/>
  <c r="Z31" i="3" s="1"/>
  <c r="X26" i="3"/>
  <c r="X13" i="3"/>
  <c r="X31" i="3" s="1"/>
  <c r="V21" i="1"/>
  <c r="V13" i="1"/>
  <c r="T21" i="1"/>
  <c r="T13" i="1"/>
  <c r="Z12" i="2"/>
  <c r="Z9" i="2"/>
  <c r="X12" i="2"/>
  <c r="X9" i="2"/>
  <c r="Z24" i="6" l="1"/>
  <c r="Z27" i="6" s="1"/>
  <c r="X24" i="6"/>
  <c r="X27" i="6" s="1"/>
  <c r="Z13" i="2"/>
  <c r="Z18" i="2" s="1"/>
  <c r="Z21" i="2" s="1"/>
  <c r="Z23" i="2" s="1"/>
  <c r="Z25" i="2" s="1"/>
  <c r="X13" i="2"/>
  <c r="X18" i="2" s="1"/>
  <c r="X21" i="2" s="1"/>
  <c r="X23" i="2" s="1"/>
  <c r="X25" i="2" s="1"/>
  <c r="X28" i="3"/>
  <c r="X30" i="3" s="1"/>
  <c r="Z28" i="3"/>
  <c r="Z30" i="3" s="1"/>
</calcChain>
</file>

<file path=xl/sharedStrings.xml><?xml version="1.0" encoding="utf-8"?>
<sst xmlns="http://schemas.openxmlformats.org/spreadsheetml/2006/main" count="276" uniqueCount="147">
  <si>
    <t>Product revenue</t>
  </si>
  <si>
    <t>Service revenue</t>
  </si>
  <si>
    <t>Total revenue</t>
  </si>
  <si>
    <t>Cost of products</t>
  </si>
  <si>
    <t>Cost of services</t>
  </si>
  <si>
    <t>Total cost of revenue</t>
  </si>
  <si>
    <t>Gross profit</t>
  </si>
  <si>
    <t>Selling, general and administrative expense</t>
  </si>
  <si>
    <t>Restructuring and integration expense</t>
  </si>
  <si>
    <t>Asset impairment charges</t>
  </si>
  <si>
    <t>Interest expense</t>
  </si>
  <si>
    <t>Other income</t>
  </si>
  <si>
    <t>Weighted-average dilutive shares</t>
  </si>
  <si>
    <t>Depreciation and amortization expense</t>
  </si>
  <si>
    <t>EBITDA</t>
  </si>
  <si>
    <t>Adjusted EBITDA</t>
  </si>
  <si>
    <t>Cash and cash equivalents</t>
  </si>
  <si>
    <t>Property, plant and equipment</t>
  </si>
  <si>
    <t>Operating lease assets</t>
  </si>
  <si>
    <t>Intangibles</t>
  </si>
  <si>
    <t>Goodwill</t>
  </si>
  <si>
    <t>Other non-current assets</t>
  </si>
  <si>
    <t>Total assets</t>
  </si>
  <si>
    <t>Long-term debt</t>
  </si>
  <si>
    <t>Non-current operating lease liabilities</t>
  </si>
  <si>
    <t>Other non-current liabilities</t>
  </si>
  <si>
    <t>Shareholders' equity</t>
  </si>
  <si>
    <t>Total liabilities and shareholders' equity</t>
  </si>
  <si>
    <t>Net debt</t>
  </si>
  <si>
    <t>Cash provided (used) by:</t>
  </si>
  <si>
    <t>Operating activities:</t>
  </si>
  <si>
    <t>Depreciation and amortization of intangibles</t>
  </si>
  <si>
    <t>Other</t>
  </si>
  <si>
    <t>Total operating activities</t>
  </si>
  <si>
    <t>Investing activities:</t>
  </si>
  <si>
    <t>Purchases of capital assets</t>
  </si>
  <si>
    <t>Total investing activities</t>
  </si>
  <si>
    <t>Financing activities:</t>
  </si>
  <si>
    <t>Dividends</t>
  </si>
  <si>
    <t>Net change in customer funds obligations</t>
  </si>
  <si>
    <t>Share repurchases</t>
  </si>
  <si>
    <t>Current portion of long-term debt</t>
  </si>
  <si>
    <t>Other current liabilities</t>
  </si>
  <si>
    <t>Total financing activities</t>
  </si>
  <si>
    <t>Effect of exchange rate change on cash, cash equivalents, restricted cash and restricted cash equivalents</t>
  </si>
  <si>
    <t>Net change in cash, cash equivalents, restricted cash and restricted cash equivalents</t>
  </si>
  <si>
    <t>Cash, cash equivalents, restricted cash and restricted cash equivalents, end of period</t>
  </si>
  <si>
    <t>Free cash flow</t>
  </si>
  <si>
    <t>SEGMENT RESULTS</t>
  </si>
  <si>
    <t>(unaudited / dollars and shares in millions)</t>
  </si>
  <si>
    <t>Revenue:</t>
  </si>
  <si>
    <t>Total</t>
  </si>
  <si>
    <t>Adjusted EBITDA:</t>
  </si>
  <si>
    <t>Adjusted EBITDA Margin:</t>
  </si>
  <si>
    <t>DELUXE CORPORATION</t>
  </si>
  <si>
    <t>CONSOLIDATED CONDENSED STATEMENTS OF INCOME (LOSS)</t>
  </si>
  <si>
    <t>CONSOLIDATED CONDENSED BALANCE SHEETS</t>
  </si>
  <si>
    <t>(unaudited / dollars in millions)</t>
  </si>
  <si>
    <t>FY 2020</t>
  </si>
  <si>
    <t>FY 2019</t>
  </si>
  <si>
    <t>Dec. 31, 2020</t>
  </si>
  <si>
    <t>Dec. 31, 2019</t>
  </si>
  <si>
    <t>CONSOLIDATED CONDENSED STATEMENTS OF CASH FLOWS</t>
  </si>
  <si>
    <t>RECONCILIATION OF GAAP TO NON-GAAP MEASURES</t>
  </si>
  <si>
    <t>Net income (loss)</t>
  </si>
  <si>
    <t>Restructuring, integration and other costs</t>
  </si>
  <si>
    <t>CEO transition costs</t>
  </si>
  <si>
    <t>Acquisition transaction costs</t>
  </si>
  <si>
    <t>Acquisition amortization</t>
  </si>
  <si>
    <t>Share-based compensation expense</t>
  </si>
  <si>
    <t>Adjustments, pretax</t>
  </si>
  <si>
    <t>Adjustments, net of tax</t>
  </si>
  <si>
    <t>Income allocated to participating securities</t>
  </si>
  <si>
    <t>Re-measurement of share-based awards classified as liabilities</t>
  </si>
  <si>
    <t>GAAP Diluted EPS</t>
  </si>
  <si>
    <t>Adjusted Diluted EPS</t>
  </si>
  <si>
    <t>NET DEBT</t>
  </si>
  <si>
    <t>Total debt</t>
  </si>
  <si>
    <t>FREE CASH FLOW</t>
  </si>
  <si>
    <t>Operating income (loss)</t>
  </si>
  <si>
    <t>Income (loss) before income taxes</t>
  </si>
  <si>
    <t>Income tax (provision) benefit</t>
  </si>
  <si>
    <t>Diluted earnings (loss) per share</t>
  </si>
  <si>
    <t>Income tax provision (benefit)</t>
  </si>
  <si>
    <t>Non-controlling interest</t>
  </si>
  <si>
    <t>Net income (loss) attributable to Deluxe</t>
  </si>
  <si>
    <t>Payments for acquisitions, net of cash, cash equivalents, restricted cash and restricted cash equivalents acquired</t>
  </si>
  <si>
    <t>(unaudited / dollars and shares in millions, except per share amounts)</t>
  </si>
  <si>
    <t>Adjusted net income attributable to Deluxe</t>
  </si>
  <si>
    <t>Adjusted income attributable to Deluxe available to common shareholders</t>
  </si>
  <si>
    <t>Other current assets</t>
  </si>
  <si>
    <t>Shares outstanding</t>
  </si>
  <si>
    <r>
      <t>Income tax provision impact of pretax adjustments</t>
    </r>
    <r>
      <rPr>
        <b/>
        <vertAlign val="superscript"/>
        <sz val="10"/>
        <color theme="1"/>
        <rFont val="Century Gothic"/>
        <family val="2"/>
      </rPr>
      <t>(1)</t>
    </r>
  </si>
  <si>
    <t>FY 2021</t>
  </si>
  <si>
    <t>Dec. 31, 2021</t>
  </si>
  <si>
    <t>Adjusted diluted earnings per share*</t>
  </si>
  <si>
    <t>Adjusted EBITDA*</t>
  </si>
  <si>
    <t>* Represents a non-GAAP financial measure. See the reconciliation to the most comparable GAAP financial measure provided.</t>
  </si>
  <si>
    <t>Net debt*</t>
  </si>
  <si>
    <t>Free cash flow*</t>
  </si>
  <si>
    <t>EBITDA, ADJUSTED EBITDA AND ADJUSTED EBITDA MARGIN</t>
  </si>
  <si>
    <t>Adjusted EBITDA as a percentage of total revenue</t>
  </si>
  <si>
    <t>(Adjusted EBITDA margin)</t>
  </si>
  <si>
    <t>EBITDA*</t>
  </si>
  <si>
    <t>Cash, cash equivalents, restricted cash and restricted cash equivalents, beginning of period</t>
  </si>
  <si>
    <t>Consolidated Adjusted EBITDA and Consolidated Adjusted EBITDA margin are non-GAAP financial measures. See the reconciliation to the most comparable GAAP financial measure provided.</t>
  </si>
  <si>
    <t>ADJUSTED DILUTED EARNINGS PER SHARE (EPS)</t>
  </si>
  <si>
    <r>
      <rPr>
        <vertAlign val="superscript"/>
        <sz val="9"/>
        <color theme="1"/>
        <rFont val="Century Gothic"/>
        <family val="2"/>
      </rPr>
      <t>(1)</t>
    </r>
    <r>
      <rPr>
        <sz val="9"/>
        <color theme="1"/>
        <rFont val="Century Gothic"/>
        <family val="2"/>
      </rPr>
      <t xml:space="preserve"> The tax effect of the pretax adjustments considers the tax treatment and related tax rate(s) that apply to each adjustment in the applicable tax jurisdiction(s). Generally, this results in a tax impact that approximates the U.S. effective tax rate for each adjustment. However, the tax impact of certain adjustments, such as asset impairment charges and share-based compensation expense, depends on whether the amounts are deductible in the respective tax jurisdictions and the applicable effective tax rate(s) in those jurisdictions.</t>
    </r>
  </si>
  <si>
    <t>Note: Quarterly amounts may not sum to annual or year-to-date amounts due to immaterial rounding differences.</t>
  </si>
  <si>
    <t>(Gain) loss on sale of assets</t>
  </si>
  <si>
    <t>Gain (loss) on sale of assets</t>
  </si>
  <si>
    <t>FY 2022</t>
  </si>
  <si>
    <t>Dec. 31, 2022</t>
  </si>
  <si>
    <t>Data Solutions</t>
  </si>
  <si>
    <t>Q1 2023</t>
  </si>
  <si>
    <t>March 31, 2023</t>
  </si>
  <si>
    <t>Q2 2023</t>
  </si>
  <si>
    <t>June 30, 2023</t>
  </si>
  <si>
    <t>Net cash provided (used) by operating activities</t>
  </si>
  <si>
    <t>Q3 2023</t>
  </si>
  <si>
    <t>Sept. 30, 2023</t>
  </si>
  <si>
    <t>Proceeds from sale of businesses and long-lived assets</t>
  </si>
  <si>
    <t>Q4 2023</t>
  </si>
  <si>
    <t>FY 2023</t>
  </si>
  <si>
    <t>Dec. 31, 2023</t>
  </si>
  <si>
    <t>Accelerated amortization</t>
  </si>
  <si>
    <r>
      <t>Adjusted weighted-average dilutive shares</t>
    </r>
    <r>
      <rPr>
        <b/>
        <vertAlign val="superscript"/>
        <sz val="10"/>
        <color theme="1"/>
        <rFont val="Century Gothic"/>
        <family val="2"/>
      </rPr>
      <t>(2)</t>
    </r>
  </si>
  <si>
    <r>
      <rPr>
        <vertAlign val="superscript"/>
        <sz val="9"/>
        <color theme="1"/>
        <rFont val="Century Gothic"/>
        <family val="2"/>
      </rPr>
      <t>(2)</t>
    </r>
    <r>
      <rPr>
        <sz val="9"/>
        <color theme="1"/>
        <rFont val="Century Gothic"/>
        <family val="2"/>
      </rPr>
      <t xml:space="preserve"> The weighted-average dilutive shares used in the calculation of adjusted EPS may differ from the GAAP calculation due to differences in the amount of dilutive securities in each calculation.</t>
    </r>
  </si>
  <si>
    <t>Q1 2024</t>
  </si>
  <si>
    <t>March 31, 2024</t>
  </si>
  <si>
    <t>Net change in debt, including debt issuance costs</t>
  </si>
  <si>
    <t>Merchant Services</t>
  </si>
  <si>
    <t>B2B Payments</t>
  </si>
  <si>
    <t>Print</t>
  </si>
  <si>
    <t>The segment information reported here was calculated utilizing the methodology outlined in the Notes to Consolidated Financial Statements included in the company's Form 10-K for the year ended December 31, 2023.</t>
  </si>
  <si>
    <t>Business Exits</t>
  </si>
  <si>
    <t>Business Exits / Corporate</t>
  </si>
  <si>
    <t>During the quarter ended March 31, 2024, the Company updated its reportable segments to align with changes to the Company's organization structure. Prior period information has been recast to reflect the new</t>
  </si>
  <si>
    <t>segment structure.</t>
  </si>
  <si>
    <t>Loss on sale of investment securities</t>
  </si>
  <si>
    <t>Gain on debt retirement</t>
  </si>
  <si>
    <t>Q2 2024</t>
  </si>
  <si>
    <t>June 30, 2024</t>
  </si>
  <si>
    <t>Q3 2024</t>
  </si>
  <si>
    <t>Sept. YTD 2024</t>
  </si>
  <si>
    <t>Sept. 30, 2024</t>
  </si>
  <si>
    <t>Certain legal-related (benefit)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</si>
</sst>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3" formatCode="_(* #,##0.00_);_(* \(#,##0.00\);_(* &quot;-&quot;??_);_(@_)"/>
    <numFmt numFmtId="164" formatCode="_(* #,##0.0_);_(* \(#,##0.0\);_(* &quot;-&quot;??_);_(@_)"/>
    <numFmt numFmtId="165" formatCode="&quot;$&quot;#,##0.0_);\(&quot;$&quot;#,##0.0\)"/>
    <numFmt numFmtId="166" formatCode="_(* #,##0.0_);_(* \(#,##0.0\);_(* &quot;-&quot;?_);_(@_)"/>
    <numFmt numFmtId="167" formatCode="#,##0.0_);\(#,##0.0\)"/>
    <numFmt numFmtId="168" formatCode="#,##0.0"/>
    <numFmt numFmtId="169" formatCode="0.0%"/>
  </numFmts>
  <fonts count="13" x14ac:knownFonts="1">
    <font>
      <sz val="10"/>
      <color theme="1"/>
      <name val="Century Gothic"/>
      <family val="2"/>
    </font>
    <font>
      <sz val="10"/>
      <color theme="1"/>
      <name val="Century Gothic"/>
      <family val="2"/>
    </font>
    <font>
      <b/>
      <sz val="10"/>
      <color theme="1"/>
      <name val="Century Gothic"/>
      <family val="2"/>
    </font>
    <font>
      <b/>
      <sz val="14"/>
      <color theme="1"/>
      <name val="Century Gothic"/>
      <family val="2"/>
    </font>
    <font>
      <i/>
      <sz val="10"/>
      <color theme="1"/>
      <name val="Century Gothic"/>
      <family val="2"/>
    </font>
    <font>
      <b/>
      <sz val="12"/>
      <color theme="1"/>
      <name val="Century Gothic"/>
      <family val="2"/>
    </font>
    <font>
      <b/>
      <sz val="11"/>
      <color theme="1"/>
      <name val="Century Gothic"/>
      <family val="2"/>
    </font>
    <font>
      <b/>
      <vertAlign val="superscript"/>
      <sz val="10"/>
      <color theme="1"/>
      <name val="Century Gothic"/>
      <family val="2"/>
    </font>
    <font>
      <sz val="8"/>
      <color theme="1"/>
      <name val="Century Gothic"/>
      <family val="2"/>
    </font>
    <font>
      <b/>
      <i/>
      <sz val="9"/>
      <color theme="1"/>
      <name val="Century Gothic"/>
      <family val="2"/>
    </font>
    <font>
      <b/>
      <sz val="9"/>
      <color theme="1"/>
      <name val="Century Gothic"/>
      <family val="2"/>
    </font>
    <font>
      <sz val="9"/>
      <color theme="1"/>
      <name val="Century Gothic"/>
      <family val="2"/>
    </font>
    <font>
      <vertAlign val="superscript"/>
      <sz val="9"/>
      <color theme="1"/>
      <name val="Century Gothic"/>
      <family val="2"/>
    </font>
  </fonts>
  <fills count="2">
    <fill>
      <patternFill patternType="none"/>
    </fill>
    <fill>
      <patternFill patternType="gray125"/>
    </fill>
  </fills>
  <borders count="6">
    <border>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double">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0" fontId="4" fillId="0" borderId="0" xfId="0" quotePrefix="1" applyFont="1"/>
    <xf numFmtId="0" fontId="5" fillId="0" borderId="0" xfId="0" applyFont="1"/>
    <xf numFmtId="0" fontId="0" fillId="0" borderId="0" xfId="0" applyAlignment="1">
      <alignment horizontal="left" indent="1"/>
    </xf>
    <xf numFmtId="0" fontId="2" fillId="0" borderId="0" xfId="0" applyFont="1" applyAlignment="1">
      <alignment horizontal="left" indent="1"/>
    </xf>
    <xf numFmtId="0" fontId="2" fillId="0" borderId="0" xfId="0" applyFont="1" applyAlignment="1">
      <alignment horizontal="left" indent="2"/>
    </xf>
    <xf numFmtId="0" fontId="2" fillId="0" borderId="0" xfId="0" applyFont="1" applyAlignment="1">
      <alignment horizontal="left"/>
    </xf>
    <xf numFmtId="164" fontId="0" fillId="0" borderId="0" xfId="1" applyNumberFormat="1" applyFont="1"/>
    <xf numFmtId="164" fontId="0" fillId="0" borderId="1" xfId="1" applyNumberFormat="1" applyFont="1" applyBorder="1"/>
    <xf numFmtId="165" fontId="0" fillId="0" borderId="0" xfId="1" applyNumberFormat="1" applyFont="1"/>
    <xf numFmtId="164" fontId="0" fillId="0" borderId="2" xfId="1" applyNumberFormat="1" applyFont="1" applyBorder="1"/>
    <xf numFmtId="165" fontId="0" fillId="0" borderId="3" xfId="1" applyNumberFormat="1" applyFont="1" applyBorder="1"/>
    <xf numFmtId="7" fontId="0" fillId="0" borderId="0" xfId="1" applyNumberFormat="1" applyFont="1"/>
    <xf numFmtId="43" fontId="0" fillId="0" borderId="0" xfId="1" applyFont="1"/>
    <xf numFmtId="0" fontId="2" fillId="0" borderId="0" xfId="0" applyFont="1" applyAlignment="1">
      <alignment horizontal="left" indent="3"/>
    </xf>
    <xf numFmtId="0" fontId="2" fillId="0" borderId="0" xfId="0" applyFont="1" applyAlignment="1">
      <alignment horizontal="left" wrapText="1" indent="1"/>
    </xf>
    <xf numFmtId="0" fontId="2" fillId="0" borderId="0" xfId="0" applyFont="1" applyAlignment="1">
      <alignment horizontal="left" wrapText="1"/>
    </xf>
    <xf numFmtId="0" fontId="2" fillId="0" borderId="0" xfId="0" applyFont="1" applyAlignment="1">
      <alignment wrapText="1"/>
    </xf>
    <xf numFmtId="0" fontId="6" fillId="0" borderId="0" xfId="0" applyFont="1"/>
    <xf numFmtId="164" fontId="2" fillId="0" borderId="4" xfId="1" applyNumberFormat="1" applyFont="1" applyBorder="1" applyAlignment="1">
      <alignment horizontal="center"/>
    </xf>
    <xf numFmtId="0" fontId="2" fillId="0" borderId="4" xfId="0" quotePrefix="1" applyFont="1" applyBorder="1" applyAlignment="1">
      <alignment horizontal="center"/>
    </xf>
    <xf numFmtId="165" fontId="0" fillId="0" borderId="5" xfId="1" applyNumberFormat="1" applyFont="1" applyBorder="1"/>
    <xf numFmtId="165" fontId="0" fillId="0" borderId="3" xfId="0" applyNumberFormat="1" applyBorder="1"/>
    <xf numFmtId="168" fontId="0" fillId="0" borderId="0" xfId="0" applyNumberFormat="1"/>
    <xf numFmtId="167" fontId="0" fillId="0" borderId="0" xfId="0" applyNumberFormat="1"/>
    <xf numFmtId="165" fontId="0" fillId="0" borderId="0" xfId="0" applyNumberFormat="1"/>
    <xf numFmtId="169" fontId="0" fillId="0" borderId="0" xfId="0" applyNumberFormat="1"/>
    <xf numFmtId="167" fontId="0" fillId="0" borderId="1" xfId="0" applyNumberFormat="1" applyBorder="1"/>
    <xf numFmtId="166" fontId="0" fillId="0" borderId="0" xfId="0" applyNumberFormat="1"/>
    <xf numFmtId="39" fontId="0" fillId="0" borderId="0" xfId="0" applyNumberFormat="1"/>
    <xf numFmtId="7" fontId="0" fillId="0" borderId="0" xfId="0" applyNumberFormat="1"/>
    <xf numFmtId="7" fontId="0" fillId="0" borderId="3" xfId="0" applyNumberFormat="1" applyBorder="1"/>
    <xf numFmtId="164" fontId="1" fillId="0" borderId="2" xfId="1" applyNumberFormat="1" applyFont="1" applyBorder="1" applyAlignment="1">
      <alignment horizontal="right"/>
    </xf>
    <xf numFmtId="164" fontId="0" fillId="0" borderId="0" xfId="1" applyNumberFormat="1" applyFont="1" applyAlignment="1"/>
    <xf numFmtId="167" fontId="1" fillId="0" borderId="2" xfId="1" applyNumberFormat="1" applyFont="1" applyBorder="1" applyAlignment="1">
      <alignment horizontal="right"/>
    </xf>
    <xf numFmtId="164" fontId="1" fillId="0" borderId="1" xfId="1" applyNumberFormat="1" applyFont="1" applyBorder="1"/>
    <xf numFmtId="164" fontId="1" fillId="0" borderId="0" xfId="1" applyNumberFormat="1" applyFont="1"/>
    <xf numFmtId="167" fontId="1" fillId="0" borderId="1" xfId="1" applyNumberFormat="1" applyFont="1" applyBorder="1"/>
    <xf numFmtId="167" fontId="1" fillId="0" borderId="0" xfId="1" applyNumberFormat="1" applyFont="1"/>
    <xf numFmtId="164" fontId="0" fillId="0" borderId="0" xfId="1" applyNumberFormat="1" applyFont="1" applyAlignment="1">
      <alignment wrapText="1"/>
    </xf>
    <xf numFmtId="164" fontId="1" fillId="0" borderId="0" xfId="1" applyNumberFormat="1" applyFont="1" applyBorder="1"/>
    <xf numFmtId="167" fontId="1" fillId="0" borderId="2" xfId="1" applyNumberFormat="1" applyFont="1" applyBorder="1"/>
    <xf numFmtId="164" fontId="1" fillId="0" borderId="2" xfId="1" applyNumberFormat="1" applyFont="1" applyBorder="1"/>
    <xf numFmtId="164" fontId="0" fillId="0" borderId="0" xfId="1" applyNumberFormat="1" applyFont="1" applyAlignment="1">
      <alignment horizontal="left"/>
    </xf>
    <xf numFmtId="43" fontId="0" fillId="0" borderId="0" xfId="1" applyFont="1" applyAlignment="1">
      <alignment horizontal="left"/>
    </xf>
    <xf numFmtId="43" fontId="0" fillId="0" borderId="0" xfId="1" applyFont="1" applyAlignment="1">
      <alignment horizontal="left" indent="1"/>
    </xf>
    <xf numFmtId="164" fontId="0" fillId="0" borderId="0" xfId="1" applyNumberFormat="1" applyFont="1" applyAlignment="1">
      <alignment horizontal="left" indent="1"/>
    </xf>
    <xf numFmtId="164" fontId="0" fillId="0" borderId="0" xfId="1" applyNumberFormat="1" applyFont="1" applyAlignment="1">
      <alignment horizontal="left" indent="2"/>
    </xf>
    <xf numFmtId="164" fontId="0" fillId="0" borderId="0" xfId="1" applyNumberFormat="1" applyFont="1" applyAlignment="1">
      <alignment horizontal="left" wrapText="1" indent="2"/>
    </xf>
    <xf numFmtId="164" fontId="0" fillId="0" borderId="0" xfId="1" applyNumberFormat="1" applyFont="1" applyAlignment="1">
      <alignment horizontal="left" wrapText="1" indent="1"/>
    </xf>
    <xf numFmtId="165" fontId="0" fillId="0" borderId="0" xfId="1" applyNumberFormat="1" applyFont="1" applyAlignment="1">
      <alignment horizontal="left" indent="2"/>
    </xf>
    <xf numFmtId="164" fontId="2" fillId="0" borderId="0" xfId="1" applyNumberFormat="1" applyFont="1" applyBorder="1" applyAlignment="1">
      <alignment horizontal="center"/>
    </xf>
    <xf numFmtId="164" fontId="1" fillId="0" borderId="0" xfId="1" applyNumberFormat="1" applyFont="1" applyBorder="1" applyAlignment="1">
      <alignment horizontal="right"/>
    </xf>
    <xf numFmtId="165" fontId="0" fillId="0" borderId="0" xfId="1" applyNumberFormat="1" applyFont="1" applyBorder="1"/>
    <xf numFmtId="164" fontId="1" fillId="0" borderId="0" xfId="1" applyNumberFormat="1" applyFont="1" applyAlignment="1">
      <alignment horizontal="left" indent="1"/>
    </xf>
    <xf numFmtId="164" fontId="0" fillId="0" borderId="0" xfId="1" applyNumberFormat="1" applyFont="1" applyAlignment="1">
      <alignment horizontal="left" indent="3"/>
    </xf>
    <xf numFmtId="164" fontId="0" fillId="0" borderId="0" xfId="1" applyNumberFormat="1" applyFont="1" applyAlignment="1">
      <alignment horizontal="left" wrapText="1"/>
    </xf>
    <xf numFmtId="0" fontId="8" fillId="0" borderId="0" xfId="0" applyFont="1"/>
    <xf numFmtId="0" fontId="9" fillId="0" borderId="0" xfId="0" applyFont="1"/>
    <xf numFmtId="165" fontId="0" fillId="0" borderId="0" xfId="1" applyNumberFormat="1" applyFont="1" applyAlignment="1"/>
    <xf numFmtId="169" fontId="2" fillId="0" borderId="0" xfId="0" quotePrefix="1" applyNumberFormat="1" applyFont="1" applyAlignment="1">
      <alignment horizontal="left" indent="1"/>
    </xf>
    <xf numFmtId="0" fontId="2" fillId="0" borderId="0" xfId="0" applyFont="1" applyAlignment="1">
      <alignment horizontal="left" vertical="center" wrapText="1" indent="2"/>
    </xf>
    <xf numFmtId="0" fontId="10" fillId="0" borderId="0" xfId="0" applyFont="1"/>
    <xf numFmtId="164" fontId="2" fillId="0" borderId="0" xfId="1" applyNumberFormat="1" applyFont="1" applyBorder="1"/>
    <xf numFmtId="15" fontId="2" fillId="0" borderId="4" xfId="0" quotePrefix="1" applyNumberFormat="1" applyFont="1" applyBorder="1" applyAlignment="1">
      <alignment horizontal="center"/>
    </xf>
    <xf numFmtId="164" fontId="0" fillId="0" borderId="0" xfId="1" applyNumberFormat="1" applyFont="1" applyBorder="1"/>
    <xf numFmtId="164" fontId="0" fillId="0" borderId="0" xfId="1" applyNumberFormat="1" applyFont="1" applyBorder="1" applyAlignment="1">
      <alignment horizontal="left"/>
    </xf>
    <xf numFmtId="7" fontId="0" fillId="0" borderId="0" xfId="1" applyNumberFormat="1" applyFont="1" applyBorder="1"/>
    <xf numFmtId="43" fontId="0" fillId="0" borderId="0" xfId="1" applyFont="1" applyBorder="1" applyAlignment="1">
      <alignment horizontal="left"/>
    </xf>
    <xf numFmtId="0" fontId="11" fillId="0" borderId="0" xfId="0" applyFont="1" applyAlignment="1">
      <alignment wrapText="1"/>
    </xf>
    <xf numFmtId="169" fontId="0" fillId="0" borderId="0" xfId="0" applyNumberFormat="1" applyAlignment="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23</xdr:col>
      <xdr:colOff>895350</xdr:colOff>
      <xdr:row>0</xdr:row>
      <xdr:rowOff>0</xdr:rowOff>
    </xdr:from>
    <xdr:to>
      <xdr:col>25</xdr:col>
      <xdr:colOff>730249</xdr:colOff>
      <xdr:row>1</xdr:row>
      <xdr:rowOff>35486</xdr:rowOff>
    </xdr:to>
    <xdr:pic>
      <xdr:nvPicPr>
        <xdr:cNvPr id="3" name="Picture 2">
          <a:extLst>
            <a:ext uri="{FF2B5EF4-FFF2-40B4-BE49-F238E27FC236}">
              <a16:creationId xmlns:a16="http://schemas.microsoft.com/office/drawing/2014/main" id="{5506C568-710F-49E9-AE7B-1DA99D8591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39800" y="0"/>
          <a:ext cx="1015999" cy="2577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793750</xdr:colOff>
      <xdr:row>0</xdr:row>
      <xdr:rowOff>0</xdr:rowOff>
    </xdr:from>
    <xdr:to>
      <xdr:col>21</xdr:col>
      <xdr:colOff>806450</xdr:colOff>
      <xdr:row>1</xdr:row>
      <xdr:rowOff>35486</xdr:rowOff>
    </xdr:to>
    <xdr:pic>
      <xdr:nvPicPr>
        <xdr:cNvPr id="2" name="Picture 1">
          <a:extLst>
            <a:ext uri="{FF2B5EF4-FFF2-40B4-BE49-F238E27FC236}">
              <a16:creationId xmlns:a16="http://schemas.microsoft.com/office/drawing/2014/main" id="{E29EC61D-F9B9-43A6-A330-1C891EEE7A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70050" y="0"/>
          <a:ext cx="1193800" cy="25773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908050</xdr:colOff>
      <xdr:row>0</xdr:row>
      <xdr:rowOff>0</xdr:rowOff>
    </xdr:from>
    <xdr:to>
      <xdr:col>25</xdr:col>
      <xdr:colOff>819150</xdr:colOff>
      <xdr:row>1</xdr:row>
      <xdr:rowOff>35486</xdr:rowOff>
    </xdr:to>
    <xdr:pic>
      <xdr:nvPicPr>
        <xdr:cNvPr id="2" name="Picture 1">
          <a:extLst>
            <a:ext uri="{FF2B5EF4-FFF2-40B4-BE49-F238E27FC236}">
              <a16:creationId xmlns:a16="http://schemas.microsoft.com/office/drawing/2014/main" id="{8406A8CF-1202-435D-96F7-D83AF2FA18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78350" y="0"/>
          <a:ext cx="1060450" cy="25773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755650</xdr:colOff>
      <xdr:row>0</xdr:row>
      <xdr:rowOff>0</xdr:rowOff>
    </xdr:from>
    <xdr:to>
      <xdr:col>19</xdr:col>
      <xdr:colOff>673100</xdr:colOff>
      <xdr:row>1</xdr:row>
      <xdr:rowOff>35486</xdr:rowOff>
    </xdr:to>
    <xdr:pic>
      <xdr:nvPicPr>
        <xdr:cNvPr id="2" name="Picture 1">
          <a:extLst>
            <a:ext uri="{FF2B5EF4-FFF2-40B4-BE49-F238E27FC236}">
              <a16:creationId xmlns:a16="http://schemas.microsoft.com/office/drawing/2014/main" id="{E1217687-9B46-48D9-87CE-39419499E7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9150" y="0"/>
          <a:ext cx="1066800" cy="25773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889000</xdr:colOff>
      <xdr:row>0</xdr:row>
      <xdr:rowOff>0</xdr:rowOff>
    </xdr:from>
    <xdr:to>
      <xdr:col>25</xdr:col>
      <xdr:colOff>831850</xdr:colOff>
      <xdr:row>1</xdr:row>
      <xdr:rowOff>35486</xdr:rowOff>
    </xdr:to>
    <xdr:pic>
      <xdr:nvPicPr>
        <xdr:cNvPr id="2" name="Picture 1">
          <a:extLst>
            <a:ext uri="{FF2B5EF4-FFF2-40B4-BE49-F238E27FC236}">
              <a16:creationId xmlns:a16="http://schemas.microsoft.com/office/drawing/2014/main" id="{0E8C83EE-54E4-4D98-852A-77EC8F4B43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09500" y="0"/>
          <a:ext cx="1092200" cy="25773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755650</xdr:colOff>
      <xdr:row>0</xdr:row>
      <xdr:rowOff>0</xdr:rowOff>
    </xdr:from>
    <xdr:to>
      <xdr:col>25</xdr:col>
      <xdr:colOff>793750</xdr:colOff>
      <xdr:row>1</xdr:row>
      <xdr:rowOff>35486</xdr:rowOff>
    </xdr:to>
    <xdr:pic>
      <xdr:nvPicPr>
        <xdr:cNvPr id="2" name="Picture 1">
          <a:extLst>
            <a:ext uri="{FF2B5EF4-FFF2-40B4-BE49-F238E27FC236}">
              <a16:creationId xmlns:a16="http://schemas.microsoft.com/office/drawing/2014/main" id="{F253611B-7BA1-4B16-AAB7-B2953D95E2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5950" y="0"/>
          <a:ext cx="1168400" cy="25773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692151</xdr:colOff>
      <xdr:row>0</xdr:row>
      <xdr:rowOff>0</xdr:rowOff>
    </xdr:from>
    <xdr:to>
      <xdr:col>21</xdr:col>
      <xdr:colOff>736601</xdr:colOff>
      <xdr:row>1</xdr:row>
      <xdr:rowOff>35486</xdr:rowOff>
    </xdr:to>
    <xdr:pic>
      <xdr:nvPicPr>
        <xdr:cNvPr id="2" name="Picture 1">
          <a:extLst>
            <a:ext uri="{FF2B5EF4-FFF2-40B4-BE49-F238E27FC236}">
              <a16:creationId xmlns:a16="http://schemas.microsoft.com/office/drawing/2014/main" id="{1F2F3146-685D-4F1F-8B9B-ED56BE8B1C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4551" y="0"/>
          <a:ext cx="1225550" cy="25773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23</xdr:col>
      <xdr:colOff>673101</xdr:colOff>
      <xdr:row>0</xdr:row>
      <xdr:rowOff>0</xdr:rowOff>
    </xdr:from>
    <xdr:to>
      <xdr:col>25</xdr:col>
      <xdr:colOff>723901</xdr:colOff>
      <xdr:row>1</xdr:row>
      <xdr:rowOff>35486</xdr:rowOff>
    </xdr:to>
    <xdr:pic>
      <xdr:nvPicPr>
        <xdr:cNvPr id="2" name="Picture 1">
          <a:extLst>
            <a:ext uri="{FF2B5EF4-FFF2-40B4-BE49-F238E27FC236}">
              <a16:creationId xmlns:a16="http://schemas.microsoft.com/office/drawing/2014/main" id="{4E617288-B7B3-470F-9FF0-58125E07C0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3051" y="0"/>
          <a:ext cx="1187450" cy="257736"/>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641E9-B53E-4277-8A66-E99B986FF612}">
  <sheetPr>
    <pageSetUpPr fitToPage="1"/>
  </sheetPr>
  <dimension ref="A1:Z35"/>
  <sheetViews>
    <sheetView showGridLines="0" tabSelected="1" workbookViewId="0"/>
  </sheetViews>
  <sheetFormatPr defaultRowHeight="12.5" x14ac:dyDescent="0.25"/>
  <cols>
    <col min="1" max="1" width="46.453125" customWidth="1"/>
    <col min="2" max="2" width="14.26953125" customWidth="1"/>
    <col min="3" max="3" width="2.7265625" customWidth="1"/>
    <col min="4" max="4" width="14.26953125" customWidth="1"/>
    <col min="5" max="5" width="2.7265625" customWidth="1"/>
    <col min="6" max="6" width="14.26953125" customWidth="1"/>
    <col min="7" max="7" width="2.7265625" customWidth="1"/>
    <col min="8" max="8" width="14.26953125" customWidth="1"/>
    <col min="9" max="9" width="2.7265625" customWidth="1"/>
    <col min="10" max="10" width="14.26953125" customWidth="1"/>
    <col min="11" max="11" width="2.7265625" customWidth="1"/>
    <col min="12" max="12" width="14.26953125" customWidth="1"/>
    <col min="13" max="13" width="2.7265625" customWidth="1"/>
    <col min="14" max="14" width="14.26953125" customWidth="1"/>
    <col min="15" max="15" width="2.7265625" customWidth="1"/>
    <col min="16" max="16" width="14.26953125" customWidth="1"/>
    <col min="17" max="17" width="2.7265625" customWidth="1"/>
    <col min="18" max="18" width="14.26953125" customWidth="1"/>
    <col min="19" max="19" width="2.7265625" customWidth="1"/>
    <col min="20" max="20" width="14.26953125" customWidth="1"/>
    <col min="21" max="21" width="2.7265625" customWidth="1"/>
    <col min="22" max="22" width="14.26953125" customWidth="1"/>
    <col min="23" max="23" width="2.7265625" customWidth="1"/>
    <col min="24" max="24" width="14.1796875" customWidth="1"/>
    <col min="25" max="25" width="2.7265625" customWidth="1"/>
    <col min="26" max="26" width="14.1796875" customWidth="1"/>
  </cols>
  <sheetData>
    <row r="1" spans="1:26" ht="17.5" x14ac:dyDescent="0.35">
      <c r="A1" s="2" t="s">
        <v>54</v>
      </c>
      <c r="B1" s="2"/>
      <c r="C1" s="2"/>
      <c r="D1" s="2"/>
      <c r="E1" s="2"/>
      <c r="F1" s="2"/>
      <c r="G1" s="2"/>
      <c r="H1" s="2"/>
      <c r="I1" s="2"/>
      <c r="J1" s="2"/>
      <c r="K1" s="2"/>
      <c r="L1" s="2"/>
      <c r="M1" s="2"/>
      <c r="N1" s="2"/>
      <c r="O1" s="2"/>
      <c r="P1" s="2"/>
      <c r="Q1" s="2"/>
      <c r="R1" s="2"/>
      <c r="S1" s="2"/>
      <c r="T1" s="2"/>
      <c r="U1" s="2"/>
      <c r="V1" s="2"/>
      <c r="W1" s="2"/>
    </row>
    <row r="2" spans="1:26" ht="15" x14ac:dyDescent="0.3">
      <c r="A2" s="4" t="s">
        <v>55</v>
      </c>
      <c r="B2" s="4"/>
      <c r="C2" s="4"/>
      <c r="D2" s="4"/>
      <c r="E2" s="4"/>
      <c r="F2" s="4"/>
      <c r="G2" s="4"/>
      <c r="H2" s="4"/>
      <c r="I2" s="4"/>
      <c r="J2" s="4"/>
      <c r="K2" s="4"/>
      <c r="L2" s="4"/>
      <c r="M2" s="4"/>
      <c r="N2" s="4"/>
      <c r="O2" s="4"/>
      <c r="P2" s="4"/>
      <c r="Q2" s="4"/>
      <c r="R2" s="4"/>
      <c r="S2" s="4"/>
      <c r="T2" s="4"/>
      <c r="U2" s="4"/>
      <c r="V2" s="4"/>
      <c r="W2" s="4"/>
    </row>
    <row r="3" spans="1:26" x14ac:dyDescent="0.25">
      <c r="A3" s="3" t="s">
        <v>87</v>
      </c>
      <c r="B3" s="3"/>
      <c r="C3" s="3"/>
      <c r="D3" s="3"/>
      <c r="E3" s="3"/>
      <c r="F3" s="3"/>
      <c r="G3" s="3"/>
      <c r="H3" s="3"/>
      <c r="I3" s="3"/>
      <c r="J3" s="3"/>
      <c r="K3" s="3"/>
      <c r="L3" s="3"/>
      <c r="M3" s="3"/>
      <c r="N3" s="3"/>
      <c r="O3" s="3"/>
      <c r="P3" s="3"/>
      <c r="Q3" s="3"/>
      <c r="R3" s="3"/>
      <c r="S3" s="3"/>
      <c r="T3" s="3"/>
      <c r="U3" s="3"/>
      <c r="V3" s="3"/>
      <c r="W3" s="3"/>
    </row>
    <row r="5" spans="1:26" ht="14" x14ac:dyDescent="0.3">
      <c r="A5" s="20"/>
      <c r="B5" s="21" t="s">
        <v>144</v>
      </c>
      <c r="C5" s="20"/>
      <c r="D5" s="21" t="s">
        <v>143</v>
      </c>
      <c r="E5" s="20"/>
      <c r="F5" s="21" t="s">
        <v>141</v>
      </c>
      <c r="G5" s="53"/>
      <c r="H5" s="21" t="s">
        <v>128</v>
      </c>
      <c r="I5" s="20"/>
      <c r="J5" s="21" t="s">
        <v>123</v>
      </c>
      <c r="K5" s="20"/>
      <c r="L5" s="21" t="s">
        <v>122</v>
      </c>
      <c r="M5" s="21"/>
      <c r="N5" s="21" t="s">
        <v>119</v>
      </c>
      <c r="O5" s="20"/>
      <c r="P5" s="21" t="s">
        <v>116</v>
      </c>
      <c r="Q5" s="20"/>
      <c r="R5" s="21" t="s">
        <v>114</v>
      </c>
      <c r="S5" s="20"/>
      <c r="T5" s="21" t="s">
        <v>111</v>
      </c>
      <c r="U5" s="20"/>
      <c r="V5" s="21" t="s">
        <v>93</v>
      </c>
      <c r="W5" s="20"/>
      <c r="X5" s="21" t="s">
        <v>58</v>
      </c>
      <c r="Z5" s="21" t="s">
        <v>59</v>
      </c>
    </row>
    <row r="7" spans="1:26" x14ac:dyDescent="0.25">
      <c r="A7" s="1" t="s">
        <v>0</v>
      </c>
      <c r="B7" s="11">
        <v>908.2</v>
      </c>
      <c r="C7" s="1"/>
      <c r="D7" s="11">
        <v>298.60000000000002</v>
      </c>
      <c r="E7" s="1"/>
      <c r="F7" s="11">
        <v>309.2</v>
      </c>
      <c r="G7" s="55"/>
      <c r="H7" s="11">
        <v>300.39999999999998</v>
      </c>
      <c r="I7" s="1"/>
      <c r="J7" s="11">
        <v>1257.5999999999999</v>
      </c>
      <c r="K7" s="1"/>
      <c r="L7" s="11">
        <v>318.8</v>
      </c>
      <c r="M7" s="1"/>
      <c r="N7" s="11">
        <v>304.8</v>
      </c>
      <c r="O7" s="1"/>
      <c r="P7" s="11">
        <v>323.8</v>
      </c>
      <c r="Q7" s="1"/>
      <c r="R7" s="11">
        <v>310.3</v>
      </c>
      <c r="S7" s="1"/>
      <c r="T7" s="11">
        <v>1286.2</v>
      </c>
      <c r="U7" s="11"/>
      <c r="V7" s="11">
        <v>1244.5</v>
      </c>
      <c r="W7" s="11"/>
      <c r="X7" s="27">
        <v>1230.7</v>
      </c>
      <c r="Z7" s="11">
        <v>1409.1</v>
      </c>
    </row>
    <row r="8" spans="1:26" x14ac:dyDescent="0.25">
      <c r="A8" s="1" t="s">
        <v>1</v>
      </c>
      <c r="B8" s="9">
        <v>693</v>
      </c>
      <c r="C8" s="1"/>
      <c r="D8" s="9">
        <v>229.8</v>
      </c>
      <c r="E8" s="1"/>
      <c r="F8" s="9">
        <v>228.6</v>
      </c>
      <c r="G8" s="67"/>
      <c r="H8" s="9">
        <v>234.6</v>
      </c>
      <c r="I8" s="1"/>
      <c r="J8" s="9">
        <v>934.7</v>
      </c>
      <c r="K8" s="1"/>
      <c r="L8" s="9">
        <v>218.6</v>
      </c>
      <c r="M8" s="1"/>
      <c r="N8" s="9">
        <v>233</v>
      </c>
      <c r="O8" s="1"/>
      <c r="P8" s="9">
        <v>247.9</v>
      </c>
      <c r="Q8" s="1"/>
      <c r="R8" s="9">
        <v>235.1</v>
      </c>
      <c r="S8" s="1"/>
      <c r="T8" s="9">
        <v>951.8</v>
      </c>
      <c r="U8" s="1"/>
      <c r="V8" s="9">
        <v>777.7</v>
      </c>
      <c r="W8" s="9"/>
      <c r="X8" s="26">
        <v>560.1</v>
      </c>
      <c r="Z8" s="9">
        <v>599.6</v>
      </c>
    </row>
    <row r="9" spans="1:26" x14ac:dyDescent="0.25">
      <c r="A9" s="6" t="s">
        <v>2</v>
      </c>
      <c r="B9" s="37">
        <f>SUM(B7:B8)</f>
        <v>1601.2</v>
      </c>
      <c r="C9" s="6"/>
      <c r="D9" s="37">
        <f>SUM(D7:D8)</f>
        <v>528.40000000000009</v>
      </c>
      <c r="E9" s="6"/>
      <c r="F9" s="37">
        <f>SUM(F7:F8)</f>
        <v>537.79999999999995</v>
      </c>
      <c r="G9" s="42"/>
      <c r="H9" s="37">
        <f>SUM(H7:H8)</f>
        <v>535</v>
      </c>
      <c r="I9" s="6"/>
      <c r="J9" s="37">
        <f>SUM(J7:J8)</f>
        <v>2192.3000000000002</v>
      </c>
      <c r="K9" s="6"/>
      <c r="L9" s="37">
        <f>SUM(L7:L8)</f>
        <v>537.4</v>
      </c>
      <c r="M9" s="6"/>
      <c r="N9" s="37">
        <f>SUM(N7:N8)</f>
        <v>537.79999999999995</v>
      </c>
      <c r="O9" s="6"/>
      <c r="P9" s="37">
        <f>SUM(P7:P8)</f>
        <v>571.70000000000005</v>
      </c>
      <c r="Q9" s="6"/>
      <c r="R9" s="37">
        <f>SUM(R7:R8)</f>
        <v>545.4</v>
      </c>
      <c r="S9" s="6"/>
      <c r="T9" s="37">
        <f>SUM(T7:T8)</f>
        <v>2238</v>
      </c>
      <c r="U9" s="6"/>
      <c r="V9" s="37">
        <f>SUM(V7:V8)</f>
        <v>2022.2</v>
      </c>
      <c r="W9" s="48"/>
      <c r="X9" s="39">
        <f>SUM(X7:X8)</f>
        <v>1790.8000000000002</v>
      </c>
      <c r="Z9" s="37">
        <f>SUM(Z7:Z8)</f>
        <v>2008.6999999999998</v>
      </c>
    </row>
    <row r="10" spans="1:26" x14ac:dyDescent="0.25">
      <c r="A10" s="1" t="s">
        <v>3</v>
      </c>
      <c r="B10" s="9">
        <v>-338.6</v>
      </c>
      <c r="C10" s="1"/>
      <c r="D10" s="9">
        <v>-109</v>
      </c>
      <c r="E10" s="1"/>
      <c r="F10" s="9">
        <v>-115.1</v>
      </c>
      <c r="G10" s="67"/>
      <c r="H10" s="9">
        <v>-114.4</v>
      </c>
      <c r="I10" s="1"/>
      <c r="J10" s="9">
        <v>-486.1</v>
      </c>
      <c r="K10" s="1"/>
      <c r="L10" s="9">
        <v>-124.2</v>
      </c>
      <c r="M10" s="1"/>
      <c r="N10" s="9">
        <v>-118</v>
      </c>
      <c r="O10" s="1"/>
      <c r="P10" s="9">
        <v>-125.5</v>
      </c>
      <c r="Q10" s="1"/>
      <c r="R10" s="9">
        <v>-118.5</v>
      </c>
      <c r="S10" s="1"/>
      <c r="T10" s="9">
        <v>-470.2</v>
      </c>
      <c r="U10" s="1"/>
      <c r="V10" s="9">
        <v>-450.9</v>
      </c>
      <c r="W10" s="9"/>
      <c r="X10" s="26">
        <v>-458.7</v>
      </c>
      <c r="Z10" s="9">
        <v>-531.29999999999995</v>
      </c>
    </row>
    <row r="11" spans="1:26" x14ac:dyDescent="0.25">
      <c r="A11" s="1" t="s">
        <v>4</v>
      </c>
      <c r="B11" s="9">
        <v>-408.4</v>
      </c>
      <c r="C11" s="1"/>
      <c r="D11" s="9">
        <v>-137.5</v>
      </c>
      <c r="E11" s="1"/>
      <c r="F11" s="9">
        <v>-133.9</v>
      </c>
      <c r="G11" s="67"/>
      <c r="H11" s="9">
        <v>-137.1</v>
      </c>
      <c r="I11" s="1"/>
      <c r="J11" s="9">
        <v>-543.5</v>
      </c>
      <c r="K11" s="1"/>
      <c r="L11" s="9">
        <v>-129.69999999999999</v>
      </c>
      <c r="M11" s="1"/>
      <c r="N11" s="9">
        <v>-137.1</v>
      </c>
      <c r="O11" s="1"/>
      <c r="P11" s="9">
        <v>-144.5</v>
      </c>
      <c r="Q11" s="1"/>
      <c r="R11" s="9">
        <v>-132.19999999999999</v>
      </c>
      <c r="S11" s="1"/>
      <c r="T11" s="9">
        <v>-561.9</v>
      </c>
      <c r="U11" s="1"/>
      <c r="V11" s="9">
        <v>-433.4</v>
      </c>
      <c r="W11" s="9"/>
      <c r="X11" s="26">
        <v>-272.10000000000002</v>
      </c>
      <c r="Z11" s="9">
        <v>-281.60000000000002</v>
      </c>
    </row>
    <row r="12" spans="1:26" x14ac:dyDescent="0.25">
      <c r="A12" s="6" t="s">
        <v>5</v>
      </c>
      <c r="B12" s="44">
        <f>SUM(B10:B11)</f>
        <v>-747</v>
      </c>
      <c r="C12" s="6"/>
      <c r="D12" s="44">
        <f>SUM(D10:D11)</f>
        <v>-246.5</v>
      </c>
      <c r="E12" s="6"/>
      <c r="F12" s="44">
        <f>SUM(F10:F11)</f>
        <v>-249</v>
      </c>
      <c r="G12" s="42"/>
      <c r="H12" s="44">
        <f>SUM(H10:H11)</f>
        <v>-251.5</v>
      </c>
      <c r="I12" s="6"/>
      <c r="J12" s="44">
        <f>SUM(J10:J11)</f>
        <v>-1029.5999999999999</v>
      </c>
      <c r="K12" s="6"/>
      <c r="L12" s="44">
        <f>SUM(L10:L11)</f>
        <v>-253.89999999999998</v>
      </c>
      <c r="M12" s="6"/>
      <c r="N12" s="44">
        <f>SUM(N10:N11)</f>
        <v>-255.1</v>
      </c>
      <c r="O12" s="6"/>
      <c r="P12" s="44">
        <f>SUM(P10:P11)</f>
        <v>-270</v>
      </c>
      <c r="Q12" s="6"/>
      <c r="R12" s="44">
        <f>SUM(R10:R11)</f>
        <v>-250.7</v>
      </c>
      <c r="S12" s="6"/>
      <c r="T12" s="44">
        <f>SUM(T10:T11)</f>
        <v>-1032.0999999999999</v>
      </c>
      <c r="U12" s="6"/>
      <c r="V12" s="44">
        <f>SUM(V10:V11)</f>
        <v>-884.3</v>
      </c>
      <c r="W12" s="48"/>
      <c r="X12" s="43">
        <f>SUM(X10:X11)</f>
        <v>-730.8</v>
      </c>
      <c r="Z12" s="44">
        <f>SUM(Z10:Z11)</f>
        <v>-812.9</v>
      </c>
    </row>
    <row r="13" spans="1:26" x14ac:dyDescent="0.25">
      <c r="A13" s="7" t="s">
        <v>6</v>
      </c>
      <c r="B13" s="38">
        <f>+B9+B12</f>
        <v>854.2</v>
      </c>
      <c r="C13" s="7"/>
      <c r="D13" s="38">
        <f>+D9+D12</f>
        <v>281.90000000000009</v>
      </c>
      <c r="E13" s="7"/>
      <c r="F13" s="38">
        <f>+F9+F12</f>
        <v>288.79999999999995</v>
      </c>
      <c r="G13" s="42"/>
      <c r="H13" s="38">
        <f>+H9+H12</f>
        <v>283.5</v>
      </c>
      <c r="I13" s="7"/>
      <c r="J13" s="38">
        <f>+J9+J12</f>
        <v>1162.7000000000003</v>
      </c>
      <c r="K13" s="7"/>
      <c r="L13" s="38">
        <f>+L9+L12</f>
        <v>283.5</v>
      </c>
      <c r="M13" s="7"/>
      <c r="N13" s="38">
        <f>+N9+N12</f>
        <v>282.69999999999993</v>
      </c>
      <c r="O13" s="7"/>
      <c r="P13" s="38">
        <f>+P9+P12</f>
        <v>301.70000000000005</v>
      </c>
      <c r="Q13" s="7"/>
      <c r="R13" s="38">
        <f>+R9+R12</f>
        <v>294.7</v>
      </c>
      <c r="S13" s="7"/>
      <c r="T13" s="38">
        <f>+T9+T12</f>
        <v>1205.9000000000001</v>
      </c>
      <c r="U13" s="7"/>
      <c r="V13" s="38">
        <f>+V9+V12</f>
        <v>1137.9000000000001</v>
      </c>
      <c r="W13" s="49"/>
      <c r="X13" s="40">
        <f>+X9+X12</f>
        <v>1060.0000000000002</v>
      </c>
      <c r="Z13" s="38">
        <f>+Z9+Z12</f>
        <v>1195.7999999999997</v>
      </c>
    </row>
    <row r="14" spans="1:26" x14ac:dyDescent="0.25">
      <c r="A14" s="1" t="s">
        <v>7</v>
      </c>
      <c r="B14" s="9">
        <v>-695.7</v>
      </c>
      <c r="C14" s="1"/>
      <c r="D14" s="9">
        <v>-227.8</v>
      </c>
      <c r="E14" s="1"/>
      <c r="F14" s="9">
        <v>-233.9</v>
      </c>
      <c r="G14" s="67"/>
      <c r="H14" s="9">
        <v>-234.1</v>
      </c>
      <c r="I14" s="1"/>
      <c r="J14" s="9">
        <v>-956.1</v>
      </c>
      <c r="K14" s="1"/>
      <c r="L14" s="9">
        <v>-229.1</v>
      </c>
      <c r="M14" s="1"/>
      <c r="N14" s="9">
        <v>-233.9</v>
      </c>
      <c r="O14" s="1"/>
      <c r="P14" s="9">
        <v>-245.3</v>
      </c>
      <c r="Q14" s="1"/>
      <c r="R14" s="9">
        <v>-247.7</v>
      </c>
      <c r="S14" s="1"/>
      <c r="T14" s="9">
        <v>-993.3</v>
      </c>
      <c r="U14" s="1"/>
      <c r="V14" s="9">
        <v>-941</v>
      </c>
      <c r="W14" s="9"/>
      <c r="X14" s="26">
        <f>-841.7+1.8</f>
        <v>-839.90000000000009</v>
      </c>
      <c r="Z14" s="9">
        <f>-891.7+0.1</f>
        <v>-891.6</v>
      </c>
    </row>
    <row r="15" spans="1:26" x14ac:dyDescent="0.25">
      <c r="A15" s="1" t="s">
        <v>8</v>
      </c>
      <c r="B15" s="9">
        <v>-35.9</v>
      </c>
      <c r="C15" s="1"/>
      <c r="D15" s="9">
        <v>-11</v>
      </c>
      <c r="E15" s="1"/>
      <c r="F15" s="9">
        <v>-11</v>
      </c>
      <c r="G15" s="67"/>
      <c r="H15" s="9">
        <v>-13.8</v>
      </c>
      <c r="I15" s="1"/>
      <c r="J15" s="9">
        <v>-78.2</v>
      </c>
      <c r="K15" s="1"/>
      <c r="L15" s="9">
        <v>-18.2</v>
      </c>
      <c r="M15" s="1"/>
      <c r="N15" s="9">
        <v>-22.9</v>
      </c>
      <c r="O15" s="1"/>
      <c r="P15" s="9">
        <v>-24.2</v>
      </c>
      <c r="Q15" s="1"/>
      <c r="R15" s="9">
        <v>-12.9</v>
      </c>
      <c r="S15" s="1"/>
      <c r="T15" s="9">
        <v>-62.5</v>
      </c>
      <c r="U15" s="1"/>
      <c r="V15" s="9">
        <v>-54.7</v>
      </c>
      <c r="W15" s="9"/>
      <c r="X15" s="26">
        <v>-75.900000000000006</v>
      </c>
      <c r="Z15" s="9">
        <v>-71.2</v>
      </c>
    </row>
    <row r="16" spans="1:26" x14ac:dyDescent="0.25">
      <c r="A16" s="8" t="s">
        <v>110</v>
      </c>
      <c r="B16" s="9">
        <v>29.2</v>
      </c>
      <c r="C16" s="8"/>
      <c r="D16" s="9">
        <v>5.2</v>
      </c>
      <c r="E16" s="8"/>
      <c r="F16" s="9">
        <v>15.4</v>
      </c>
      <c r="G16" s="67"/>
      <c r="H16" s="9">
        <v>8.6</v>
      </c>
      <c r="I16" s="8"/>
      <c r="J16" s="9">
        <v>32.4</v>
      </c>
      <c r="K16" s="8"/>
      <c r="L16" s="9">
        <v>14.8</v>
      </c>
      <c r="M16" s="8"/>
      <c r="N16" s="9">
        <v>-4.3</v>
      </c>
      <c r="O16" s="8"/>
      <c r="P16" s="9">
        <v>21.9</v>
      </c>
      <c r="Q16" s="8"/>
      <c r="R16" s="9">
        <v>0</v>
      </c>
      <c r="S16" s="8"/>
      <c r="T16" s="9">
        <v>19.3</v>
      </c>
      <c r="U16" s="1"/>
      <c r="V16" s="9">
        <v>0</v>
      </c>
      <c r="W16" s="9"/>
      <c r="X16" s="9">
        <v>-1.8</v>
      </c>
      <c r="Z16" s="9">
        <v>-0.1</v>
      </c>
    </row>
    <row r="17" spans="1:26" x14ac:dyDescent="0.25">
      <c r="A17" s="1" t="s">
        <v>9</v>
      </c>
      <c r="B17" s="9">
        <v>-6.7</v>
      </c>
      <c r="C17" s="1"/>
      <c r="D17" s="9">
        <v>-6.7</v>
      </c>
      <c r="E17" s="1"/>
      <c r="F17" s="9">
        <v>0</v>
      </c>
      <c r="G17" s="67"/>
      <c r="H17" s="9">
        <v>0</v>
      </c>
      <c r="I17" s="1"/>
      <c r="J17" s="9">
        <v>0</v>
      </c>
      <c r="K17" s="1"/>
      <c r="L17" s="9">
        <v>0</v>
      </c>
      <c r="M17" s="1"/>
      <c r="N17" s="9">
        <v>0</v>
      </c>
      <c r="O17" s="1"/>
      <c r="P17" s="9">
        <v>0</v>
      </c>
      <c r="Q17" s="1"/>
      <c r="R17" s="9">
        <v>0</v>
      </c>
      <c r="S17" s="1"/>
      <c r="T17" s="9">
        <v>0</v>
      </c>
      <c r="U17" s="1"/>
      <c r="V17" s="9">
        <v>0</v>
      </c>
      <c r="W17" s="9"/>
      <c r="X17" s="26">
        <v>-101.7</v>
      </c>
      <c r="Z17" s="9">
        <v>-421.1</v>
      </c>
    </row>
    <row r="18" spans="1:26" x14ac:dyDescent="0.25">
      <c r="A18" s="7" t="s">
        <v>79</v>
      </c>
      <c r="B18" s="37">
        <f>SUM(B13:B17)</f>
        <v>145.1</v>
      </c>
      <c r="C18" s="7"/>
      <c r="D18" s="37">
        <f>SUM(D13:D17)</f>
        <v>41.60000000000008</v>
      </c>
      <c r="E18" s="7"/>
      <c r="F18" s="37">
        <f>SUM(F13:F17)</f>
        <v>59.299999999999947</v>
      </c>
      <c r="G18" s="42"/>
      <c r="H18" s="37">
        <f>SUM(H13:H17)</f>
        <v>44.20000000000001</v>
      </c>
      <c r="I18" s="7"/>
      <c r="J18" s="37">
        <f>SUM(J13:J17)</f>
        <v>160.80000000000027</v>
      </c>
      <c r="K18" s="7"/>
      <c r="L18" s="37">
        <f>SUM(L13:L17)</f>
        <v>51</v>
      </c>
      <c r="M18" s="7"/>
      <c r="N18" s="37">
        <f>SUM(N13:N17)</f>
        <v>21.599999999999927</v>
      </c>
      <c r="O18" s="7"/>
      <c r="P18" s="37">
        <f>SUM(P13:P17)</f>
        <v>54.10000000000003</v>
      </c>
      <c r="Q18" s="7"/>
      <c r="R18" s="37">
        <f>SUM(R13:R17)</f>
        <v>34.1</v>
      </c>
      <c r="S18" s="7"/>
      <c r="T18" s="37">
        <f>SUM(T13:T17)</f>
        <v>169.40000000000015</v>
      </c>
      <c r="U18" s="7"/>
      <c r="V18" s="37">
        <f>SUM(V13:V17)</f>
        <v>142.2000000000001</v>
      </c>
      <c r="W18" s="49"/>
      <c r="X18" s="39">
        <f>SUM(X13:X17)</f>
        <v>40.700000000000117</v>
      </c>
      <c r="Z18" s="37">
        <f>SUM(Z13:Z17)</f>
        <v>-188.2000000000003</v>
      </c>
    </row>
    <row r="19" spans="1:26" x14ac:dyDescent="0.25">
      <c r="A19" s="1" t="s">
        <v>10</v>
      </c>
      <c r="B19" s="9">
        <v>-90.9</v>
      </c>
      <c r="C19" s="1"/>
      <c r="D19" s="9">
        <v>-29.9</v>
      </c>
      <c r="E19" s="1"/>
      <c r="F19" s="9">
        <v>-30.2</v>
      </c>
      <c r="G19" s="67"/>
      <c r="H19" s="9">
        <v>-30.8</v>
      </c>
      <c r="I19" s="1"/>
      <c r="J19" s="9">
        <v>-125.6</v>
      </c>
      <c r="K19" s="1"/>
      <c r="L19" s="9">
        <v>-31.7</v>
      </c>
      <c r="M19" s="1"/>
      <c r="N19" s="9">
        <v>-32</v>
      </c>
      <c r="O19" s="1"/>
      <c r="P19" s="9">
        <v>-31.9</v>
      </c>
      <c r="Q19" s="1"/>
      <c r="R19" s="9">
        <v>-30</v>
      </c>
      <c r="S19" s="1"/>
      <c r="T19" s="9">
        <v>-94.4</v>
      </c>
      <c r="U19" s="1"/>
      <c r="V19" s="9">
        <v>-55.6</v>
      </c>
      <c r="W19" s="9"/>
      <c r="X19" s="26">
        <v>-23.1</v>
      </c>
      <c r="Z19" s="9">
        <v>-34.700000000000003</v>
      </c>
    </row>
    <row r="20" spans="1:26" x14ac:dyDescent="0.25">
      <c r="A20" s="1" t="s">
        <v>11</v>
      </c>
      <c r="B20" s="9">
        <v>6.6</v>
      </c>
      <c r="C20" s="1"/>
      <c r="D20" s="9">
        <v>1.8</v>
      </c>
      <c r="E20" s="1"/>
      <c r="F20" s="9">
        <v>1.8</v>
      </c>
      <c r="G20" s="67"/>
      <c r="H20" s="9">
        <v>3</v>
      </c>
      <c r="I20" s="1"/>
      <c r="J20" s="9">
        <v>4.5999999999999996</v>
      </c>
      <c r="K20" s="1"/>
      <c r="L20" s="9">
        <v>0.1</v>
      </c>
      <c r="M20" s="1"/>
      <c r="N20" s="9">
        <v>1.2</v>
      </c>
      <c r="O20" s="1"/>
      <c r="P20" s="9">
        <v>0.8</v>
      </c>
      <c r="Q20" s="1"/>
      <c r="R20" s="9">
        <v>2.4</v>
      </c>
      <c r="S20" s="1"/>
      <c r="T20" s="9">
        <v>9.4</v>
      </c>
      <c r="U20" s="1"/>
      <c r="V20" s="9">
        <v>7.2</v>
      </c>
      <c r="W20" s="9"/>
      <c r="X20" s="26">
        <v>9.1999999999999993</v>
      </c>
      <c r="Z20" s="9">
        <v>7.2</v>
      </c>
    </row>
    <row r="21" spans="1:26" x14ac:dyDescent="0.25">
      <c r="A21" s="7" t="s">
        <v>80</v>
      </c>
      <c r="B21" s="37">
        <f>SUM(B18:B20)</f>
        <v>60.79999999999999</v>
      </c>
      <c r="C21" s="7"/>
      <c r="D21" s="37">
        <f>SUM(D18:D20)</f>
        <v>13.500000000000082</v>
      </c>
      <c r="E21" s="7"/>
      <c r="F21" s="37">
        <f>SUM(F18:F20)</f>
        <v>30.899999999999949</v>
      </c>
      <c r="G21" s="42"/>
      <c r="H21" s="37">
        <f>SUM(H18:H20)</f>
        <v>16.400000000000009</v>
      </c>
      <c r="I21" s="7"/>
      <c r="J21" s="37">
        <f>SUM(J18:J20)</f>
        <v>39.800000000000274</v>
      </c>
      <c r="K21" s="7"/>
      <c r="L21" s="37">
        <f>SUM(L18:L20)</f>
        <v>19.400000000000002</v>
      </c>
      <c r="M21" s="7"/>
      <c r="N21" s="37">
        <f>SUM(N18:N20)</f>
        <v>-9.2000000000000739</v>
      </c>
      <c r="O21" s="7"/>
      <c r="P21" s="37">
        <f>SUM(P18:P20)</f>
        <v>23.000000000000032</v>
      </c>
      <c r="Q21" s="7"/>
      <c r="R21" s="37">
        <f>SUM(R18:R20)</f>
        <v>6.5000000000000018</v>
      </c>
      <c r="S21" s="7"/>
      <c r="T21" s="37">
        <f>SUM(T18:T20)</f>
        <v>84.400000000000148</v>
      </c>
      <c r="U21" s="7"/>
      <c r="V21" s="37">
        <f>SUM(V18:V20)</f>
        <v>93.800000000000111</v>
      </c>
      <c r="W21" s="49"/>
      <c r="X21" s="39">
        <f>SUM(X18:X20)</f>
        <v>26.800000000000114</v>
      </c>
      <c r="Z21" s="37">
        <f>SUM(Z18:Z20)</f>
        <v>-215.70000000000033</v>
      </c>
    </row>
    <row r="22" spans="1:26" x14ac:dyDescent="0.25">
      <c r="A22" s="1" t="s">
        <v>81</v>
      </c>
      <c r="B22" s="9">
        <v>-20.5</v>
      </c>
      <c r="C22" s="1"/>
      <c r="D22" s="9">
        <v>-4.5999999999999996</v>
      </c>
      <c r="E22" s="1"/>
      <c r="F22" s="9">
        <v>-10.4</v>
      </c>
      <c r="G22" s="67"/>
      <c r="H22" s="9">
        <v>-5.6</v>
      </c>
      <c r="I22" s="1"/>
      <c r="J22" s="9">
        <v>-13.6</v>
      </c>
      <c r="K22" s="1"/>
      <c r="L22" s="9">
        <v>-4.4000000000000004</v>
      </c>
      <c r="M22" s="1"/>
      <c r="N22" s="9">
        <v>1.2</v>
      </c>
      <c r="O22" s="1"/>
      <c r="P22" s="9">
        <v>-6.6</v>
      </c>
      <c r="Q22" s="1"/>
      <c r="R22" s="9">
        <v>-3.7</v>
      </c>
      <c r="S22" s="1"/>
      <c r="T22" s="9">
        <v>-18.899999999999999</v>
      </c>
      <c r="U22" s="1"/>
      <c r="V22" s="9">
        <v>-31</v>
      </c>
      <c r="W22" s="9"/>
      <c r="X22" s="26">
        <v>-21.5</v>
      </c>
      <c r="Z22" s="9">
        <v>-8.1</v>
      </c>
    </row>
    <row r="23" spans="1:26" x14ac:dyDescent="0.25">
      <c r="A23" s="7" t="s">
        <v>64</v>
      </c>
      <c r="B23" s="37">
        <f>SUM(B21:B22)</f>
        <v>40.29999999999999</v>
      </c>
      <c r="C23" s="7"/>
      <c r="D23" s="37">
        <f>SUM(D21:D22)</f>
        <v>8.9000000000000821</v>
      </c>
      <c r="E23" s="7"/>
      <c r="F23" s="37">
        <f>SUM(F21:F22)</f>
        <v>20.49999999999995</v>
      </c>
      <c r="G23" s="42"/>
      <c r="H23" s="37">
        <f>SUM(H21:H22)</f>
        <v>10.80000000000001</v>
      </c>
      <c r="I23" s="7"/>
      <c r="J23" s="37">
        <f>SUM(J21:J22)</f>
        <v>26.200000000000273</v>
      </c>
      <c r="K23" s="7"/>
      <c r="L23" s="37">
        <f>SUM(L21:L22)</f>
        <v>15.000000000000002</v>
      </c>
      <c r="M23" s="7"/>
      <c r="N23" s="37">
        <f>SUM(N21:N22)</f>
        <v>-8.0000000000000746</v>
      </c>
      <c r="O23" s="7"/>
      <c r="P23" s="37">
        <f>SUM(P21:P22)</f>
        <v>16.400000000000034</v>
      </c>
      <c r="Q23" s="7"/>
      <c r="R23" s="37">
        <f>SUM(R21:R22)</f>
        <v>2.8000000000000016</v>
      </c>
      <c r="S23" s="7"/>
      <c r="T23" s="37">
        <f>SUM(T21:T22)</f>
        <v>65.500000000000142</v>
      </c>
      <c r="U23" s="7"/>
      <c r="V23" s="37">
        <f>SUM(V21:V22)</f>
        <v>62.800000000000111</v>
      </c>
      <c r="W23" s="49"/>
      <c r="X23" s="39">
        <f>SUM(X21:X22)</f>
        <v>5.3000000000001144</v>
      </c>
      <c r="Y23" s="26"/>
      <c r="Z23" s="39">
        <f>SUM(Z21:Z22)</f>
        <v>-223.80000000000032</v>
      </c>
    </row>
    <row r="24" spans="1:26" x14ac:dyDescent="0.25">
      <c r="A24" s="8" t="s">
        <v>84</v>
      </c>
      <c r="B24" s="45">
        <v>-0.1</v>
      </c>
      <c r="C24" s="8"/>
      <c r="D24" s="45">
        <v>0</v>
      </c>
      <c r="E24" s="8"/>
      <c r="F24" s="45">
        <v>0</v>
      </c>
      <c r="G24" s="68"/>
      <c r="H24" s="45">
        <v>0</v>
      </c>
      <c r="I24" s="8"/>
      <c r="J24" s="45">
        <v>-0.1</v>
      </c>
      <c r="K24" s="8"/>
      <c r="L24" s="45">
        <v>0</v>
      </c>
      <c r="M24" s="8"/>
      <c r="N24" s="45">
        <v>0</v>
      </c>
      <c r="O24" s="8"/>
      <c r="P24" s="45">
        <v>0</v>
      </c>
      <c r="Q24" s="8"/>
      <c r="R24" s="45">
        <v>0</v>
      </c>
      <c r="S24" s="8"/>
      <c r="T24" s="45">
        <v>-0.1</v>
      </c>
      <c r="U24" s="8"/>
      <c r="V24" s="45">
        <v>-0.2</v>
      </c>
      <c r="W24" s="45"/>
      <c r="X24" s="42">
        <v>-0.1</v>
      </c>
      <c r="Z24" s="9">
        <v>0</v>
      </c>
    </row>
    <row r="25" spans="1:26" ht="13" thickBot="1" x14ac:dyDescent="0.3">
      <c r="A25" s="7" t="s">
        <v>85</v>
      </c>
      <c r="B25" s="13">
        <f>SUM(B23:B24)</f>
        <v>40.199999999999989</v>
      </c>
      <c r="C25" s="7"/>
      <c r="D25" s="13">
        <f>SUM(D23:D24)</f>
        <v>8.9000000000000821</v>
      </c>
      <c r="E25" s="7"/>
      <c r="F25" s="13">
        <f>SUM(F23:F24)</f>
        <v>20.49999999999995</v>
      </c>
      <c r="G25" s="55"/>
      <c r="H25" s="13">
        <f>SUM(H23:H24)</f>
        <v>10.80000000000001</v>
      </c>
      <c r="I25" s="7"/>
      <c r="J25" s="13">
        <f>SUM(J23:J24)</f>
        <v>26.100000000000271</v>
      </c>
      <c r="K25" s="7"/>
      <c r="L25" s="13">
        <f>SUM(L23:L24)</f>
        <v>15.000000000000002</v>
      </c>
      <c r="M25" s="7"/>
      <c r="N25" s="13">
        <f>SUM(N23:N24)</f>
        <v>-8.0000000000000746</v>
      </c>
      <c r="O25" s="7"/>
      <c r="P25" s="13">
        <f>SUM(P23:P24)</f>
        <v>16.400000000000034</v>
      </c>
      <c r="Q25" s="7"/>
      <c r="R25" s="13">
        <f>SUM(R23:R24)</f>
        <v>2.8000000000000016</v>
      </c>
      <c r="S25" s="7"/>
      <c r="T25" s="13">
        <f>SUM(T23:T24)</f>
        <v>65.400000000000148</v>
      </c>
      <c r="U25" s="7"/>
      <c r="V25" s="13">
        <f>SUM(V23:V24)</f>
        <v>62.600000000000108</v>
      </c>
      <c r="W25" s="7"/>
      <c r="X25" s="13">
        <f>SUM(X23:X24)</f>
        <v>5.2000000000001148</v>
      </c>
      <c r="Z25" s="13">
        <f>SUM(Z23:Z24)</f>
        <v>-223.80000000000032</v>
      </c>
    </row>
    <row r="26" spans="1:26" ht="13" thickTop="1" x14ac:dyDescent="0.25">
      <c r="A26" s="1" t="s">
        <v>12</v>
      </c>
      <c r="B26" s="9">
        <v>44.7</v>
      </c>
      <c r="C26" s="1"/>
      <c r="D26" s="9">
        <v>44.8</v>
      </c>
      <c r="E26" s="1"/>
      <c r="F26" s="9">
        <v>44.7</v>
      </c>
      <c r="G26" s="67"/>
      <c r="H26" s="9">
        <v>44.5</v>
      </c>
      <c r="I26" s="1"/>
      <c r="J26" s="9">
        <v>43.8</v>
      </c>
      <c r="K26" s="1"/>
      <c r="L26" s="9">
        <v>44.1</v>
      </c>
      <c r="M26" s="1"/>
      <c r="N26" s="9">
        <v>43.7</v>
      </c>
      <c r="O26" s="1"/>
      <c r="P26" s="9">
        <v>43.7</v>
      </c>
      <c r="Q26" s="1"/>
      <c r="R26" s="9">
        <v>43.7</v>
      </c>
      <c r="S26" s="1"/>
      <c r="T26" s="9">
        <v>43.3</v>
      </c>
      <c r="U26" s="1"/>
      <c r="V26" s="9">
        <v>42.8</v>
      </c>
      <c r="W26" s="9"/>
      <c r="X26" s="26">
        <v>42.1</v>
      </c>
      <c r="Z26" s="9">
        <v>43</v>
      </c>
    </row>
    <row r="27" spans="1:26" x14ac:dyDescent="0.25">
      <c r="A27" s="1" t="s">
        <v>82</v>
      </c>
      <c r="B27" s="14">
        <v>0.9</v>
      </c>
      <c r="C27" s="1"/>
      <c r="D27" s="14">
        <v>0.2</v>
      </c>
      <c r="E27" s="1"/>
      <c r="F27" s="14">
        <v>0.46</v>
      </c>
      <c r="G27" s="69"/>
      <c r="H27" s="14">
        <v>0.24</v>
      </c>
      <c r="I27" s="1"/>
      <c r="J27" s="14">
        <v>0.59</v>
      </c>
      <c r="K27" s="1"/>
      <c r="L27" s="14">
        <v>0.34</v>
      </c>
      <c r="M27" s="1"/>
      <c r="N27" s="14">
        <v>-0.18</v>
      </c>
      <c r="O27" s="1"/>
      <c r="P27" s="14">
        <v>0.37</v>
      </c>
      <c r="Q27" s="1"/>
      <c r="R27" s="14">
        <v>0.06</v>
      </c>
      <c r="S27" s="1"/>
      <c r="T27" s="14">
        <v>1.5</v>
      </c>
      <c r="U27" s="1"/>
      <c r="V27" s="14">
        <v>1.45</v>
      </c>
      <c r="W27" s="14"/>
      <c r="X27" s="32">
        <v>0.11</v>
      </c>
      <c r="Z27" s="14">
        <v>-5.2</v>
      </c>
    </row>
    <row r="28" spans="1:26" x14ac:dyDescent="0.25">
      <c r="A28" s="8" t="s">
        <v>95</v>
      </c>
      <c r="B28" s="46">
        <v>2.46</v>
      </c>
      <c r="C28" s="8"/>
      <c r="D28" s="46">
        <v>0.84</v>
      </c>
      <c r="E28" s="8"/>
      <c r="F28" s="46">
        <v>0.86</v>
      </c>
      <c r="G28" s="70"/>
      <c r="H28" s="46">
        <v>0.76</v>
      </c>
      <c r="I28" s="8"/>
      <c r="J28" s="46">
        <v>3.32</v>
      </c>
      <c r="K28" s="8"/>
      <c r="L28" s="46">
        <v>0.8</v>
      </c>
      <c r="M28" s="8"/>
      <c r="N28" s="46">
        <v>0.79</v>
      </c>
      <c r="O28" s="8"/>
      <c r="P28" s="46">
        <v>0.93</v>
      </c>
      <c r="Q28" s="8"/>
      <c r="R28" s="46">
        <v>0.8</v>
      </c>
      <c r="S28" s="8"/>
      <c r="T28" s="46">
        <v>4.08</v>
      </c>
      <c r="U28" s="8"/>
      <c r="V28" s="46">
        <v>4.88</v>
      </c>
      <c r="W28" s="46"/>
      <c r="X28" s="31">
        <v>5.08</v>
      </c>
      <c r="Z28" s="15">
        <v>6.82</v>
      </c>
    </row>
    <row r="29" spans="1:26" x14ac:dyDescent="0.25">
      <c r="A29" s="1" t="s">
        <v>13</v>
      </c>
      <c r="B29" s="9">
        <v>127.7</v>
      </c>
      <c r="C29" s="1"/>
      <c r="D29" s="9">
        <v>44.3</v>
      </c>
      <c r="E29" s="1"/>
      <c r="F29" s="9">
        <v>41.7</v>
      </c>
      <c r="G29" s="67"/>
      <c r="H29" s="9">
        <v>41.7</v>
      </c>
      <c r="I29" s="1"/>
      <c r="J29" s="9">
        <v>169.7</v>
      </c>
      <c r="K29" s="1"/>
      <c r="L29" s="9">
        <v>44.7</v>
      </c>
      <c r="M29" s="1"/>
      <c r="N29" s="9">
        <v>38.9</v>
      </c>
      <c r="O29" s="1"/>
      <c r="P29" s="9">
        <v>42.6</v>
      </c>
      <c r="Q29" s="1"/>
      <c r="R29" s="9">
        <v>43.5</v>
      </c>
      <c r="S29" s="1"/>
      <c r="T29" s="9">
        <v>172.6</v>
      </c>
      <c r="U29" s="1"/>
      <c r="V29" s="9">
        <v>148.80000000000001</v>
      </c>
      <c r="W29" s="9"/>
      <c r="X29" s="26">
        <v>110.8</v>
      </c>
      <c r="Z29" s="9">
        <v>126</v>
      </c>
    </row>
    <row r="30" spans="1:26" x14ac:dyDescent="0.25">
      <c r="A30" s="1" t="s">
        <v>103</v>
      </c>
      <c r="B30" s="9">
        <v>279.3</v>
      </c>
      <c r="C30" s="1"/>
      <c r="D30" s="9">
        <v>87.7</v>
      </c>
      <c r="E30" s="1"/>
      <c r="F30" s="9">
        <v>102.8</v>
      </c>
      <c r="G30" s="67"/>
      <c r="H30" s="9">
        <v>88.9</v>
      </c>
      <c r="I30" s="1"/>
      <c r="J30" s="9">
        <v>335</v>
      </c>
      <c r="K30" s="1"/>
      <c r="L30" s="9">
        <v>95.8</v>
      </c>
      <c r="M30" s="1"/>
      <c r="N30" s="9">
        <v>61.7</v>
      </c>
      <c r="O30" s="1"/>
      <c r="P30" s="9">
        <v>97.5</v>
      </c>
      <c r="Q30" s="1"/>
      <c r="R30" s="9">
        <v>80</v>
      </c>
      <c r="S30" s="1"/>
      <c r="T30" s="9">
        <v>351.3</v>
      </c>
      <c r="U30" s="1"/>
      <c r="V30" s="9">
        <v>298</v>
      </c>
      <c r="W30" s="9"/>
      <c r="X30" s="26">
        <v>160.6</v>
      </c>
      <c r="Z30" s="9">
        <v>-55</v>
      </c>
    </row>
    <row r="31" spans="1:26" x14ac:dyDescent="0.25">
      <c r="A31" s="1" t="s">
        <v>96</v>
      </c>
      <c r="B31" s="9">
        <v>308.7</v>
      </c>
      <c r="C31" s="1"/>
      <c r="D31" s="9">
        <v>104.9</v>
      </c>
      <c r="E31" s="1"/>
      <c r="F31" s="9">
        <v>103.4</v>
      </c>
      <c r="G31" s="67"/>
      <c r="H31" s="9">
        <v>100.5</v>
      </c>
      <c r="I31" s="1"/>
      <c r="J31" s="9">
        <v>417.1</v>
      </c>
      <c r="K31" s="1"/>
      <c r="L31" s="9">
        <v>106.4</v>
      </c>
      <c r="M31" s="1"/>
      <c r="N31" s="9">
        <v>101.9</v>
      </c>
      <c r="O31" s="1"/>
      <c r="P31" s="9">
        <v>108.4</v>
      </c>
      <c r="Q31" s="1"/>
      <c r="R31" s="9">
        <v>100.4</v>
      </c>
      <c r="S31" s="1"/>
      <c r="T31" s="9">
        <v>418.1</v>
      </c>
      <c r="U31" s="1"/>
      <c r="V31" s="9">
        <v>407.8</v>
      </c>
      <c r="W31" s="9"/>
      <c r="X31" s="26">
        <v>364.5</v>
      </c>
      <c r="Z31" s="9">
        <v>480.9</v>
      </c>
    </row>
    <row r="33" spans="1:21" ht="13" x14ac:dyDescent="0.3">
      <c r="A33" s="59" t="s">
        <v>108</v>
      </c>
      <c r="B33" s="59"/>
      <c r="C33" s="59"/>
      <c r="D33" s="59"/>
      <c r="E33" s="59"/>
      <c r="F33" s="59"/>
      <c r="G33" s="59"/>
      <c r="H33" s="59"/>
      <c r="I33" s="59"/>
      <c r="J33" s="59"/>
      <c r="K33" s="59"/>
      <c r="L33" s="59"/>
      <c r="M33" s="59"/>
      <c r="N33" s="59"/>
      <c r="O33" s="59"/>
      <c r="P33" s="59"/>
      <c r="Q33" s="59"/>
      <c r="R33" s="59"/>
      <c r="S33" s="59"/>
      <c r="T33" s="59"/>
      <c r="U33" s="59"/>
    </row>
    <row r="35" spans="1:21" x14ac:dyDescent="0.25">
      <c r="A35" s="60" t="s">
        <v>97</v>
      </c>
      <c r="B35" s="60"/>
      <c r="C35" s="60"/>
      <c r="D35" s="60"/>
      <c r="E35" s="60"/>
      <c r="F35" s="60"/>
      <c r="G35" s="60"/>
      <c r="H35" s="60"/>
      <c r="I35" s="60"/>
      <c r="J35" s="60"/>
      <c r="K35" s="60"/>
      <c r="L35" s="60"/>
      <c r="M35" s="60"/>
      <c r="N35" s="60"/>
      <c r="O35" s="60"/>
      <c r="P35" s="60"/>
      <c r="Q35" s="60"/>
      <c r="R35" s="60"/>
      <c r="S35" s="60"/>
      <c r="T35" s="60"/>
      <c r="U35" s="60"/>
    </row>
  </sheetData>
  <pageMargins left="0.7" right="0.7" top="0.75" bottom="0.75" header="0.3" footer="0.3"/>
  <pageSetup scale="50" orientation="landscape" horizontalDpi="4294967293" r:id="rId1"/>
  <headerFooter>
    <oddFooter xml:space="preserve">&amp;C_x000D_&amp;1#&amp;"Calibri"&amp;10&amp;K000000 Public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79E9-F367-4F0B-89DC-A5DCE18C4D72}">
  <sheetPr>
    <pageSetUpPr fitToPage="1"/>
  </sheetPr>
  <dimension ref="A1:V25"/>
  <sheetViews>
    <sheetView showGridLines="0" workbookViewId="0"/>
  </sheetViews>
  <sheetFormatPr defaultRowHeight="12.5" x14ac:dyDescent="0.25"/>
  <cols>
    <col min="1" max="1" width="43.54296875" customWidth="1"/>
    <col min="2" max="2" width="13.6328125" customWidth="1"/>
    <col min="3" max="3" width="2.7265625" customWidth="1"/>
    <col min="4" max="4" width="13.6328125" customWidth="1"/>
    <col min="5" max="5" width="2.7265625" customWidth="1"/>
    <col min="6" max="6" width="13.6328125" customWidth="1"/>
    <col min="7" max="7" width="2.7265625" customWidth="1"/>
    <col min="8" max="8" width="13.6328125" customWidth="1"/>
    <col min="9" max="9" width="2.7265625" customWidth="1"/>
    <col min="10" max="10" width="13.6328125" customWidth="1"/>
    <col min="11" max="11" width="2.7265625" customWidth="1"/>
    <col min="12" max="12" width="13.6328125" customWidth="1"/>
    <col min="13" max="13" width="2.7265625" customWidth="1"/>
    <col min="14" max="14" width="13.6328125" customWidth="1"/>
    <col min="15" max="15" width="2.7265625" customWidth="1"/>
    <col min="16" max="16" width="14.453125" customWidth="1"/>
    <col min="17" max="17" width="2.7265625" customWidth="1"/>
    <col min="18" max="18" width="14.1796875" customWidth="1"/>
    <col min="19" max="19" width="2.7265625" customWidth="1"/>
    <col min="20" max="20" width="14.1796875" customWidth="1"/>
    <col min="21" max="21" width="2.7265625" customWidth="1"/>
    <col min="22" max="22" width="14.1796875" customWidth="1"/>
  </cols>
  <sheetData>
    <row r="1" spans="1:22" ht="17.5" x14ac:dyDescent="0.35">
      <c r="A1" s="2" t="s">
        <v>54</v>
      </c>
      <c r="B1" s="2"/>
      <c r="C1" s="2"/>
      <c r="D1" s="2"/>
      <c r="E1" s="2"/>
      <c r="F1" s="2"/>
      <c r="G1" s="2"/>
      <c r="H1" s="2"/>
      <c r="I1" s="2"/>
      <c r="J1" s="2"/>
      <c r="K1" s="2"/>
      <c r="L1" s="2"/>
      <c r="M1" s="2"/>
      <c r="N1" s="2"/>
      <c r="O1" s="2"/>
      <c r="P1" s="2"/>
      <c r="Q1" s="2"/>
      <c r="R1" s="2"/>
      <c r="S1" s="2"/>
    </row>
    <row r="2" spans="1:22" ht="15" x14ac:dyDescent="0.3">
      <c r="A2" s="4" t="s">
        <v>56</v>
      </c>
      <c r="B2" s="4"/>
      <c r="C2" s="4"/>
      <c r="D2" s="4"/>
      <c r="E2" s="4"/>
      <c r="F2" s="4"/>
      <c r="G2" s="4"/>
      <c r="H2" s="4"/>
      <c r="I2" s="4"/>
      <c r="J2" s="4"/>
      <c r="K2" s="4"/>
      <c r="L2" s="4"/>
      <c r="M2" s="4"/>
      <c r="N2" s="4"/>
      <c r="O2" s="4"/>
      <c r="P2" s="4"/>
      <c r="Q2" s="4"/>
      <c r="R2" s="4"/>
      <c r="S2" s="4"/>
    </row>
    <row r="3" spans="1:22" x14ac:dyDescent="0.25">
      <c r="A3" s="3" t="s">
        <v>49</v>
      </c>
      <c r="B3" s="3"/>
      <c r="C3" s="3"/>
      <c r="D3" s="3"/>
      <c r="E3" s="3"/>
      <c r="F3" s="3"/>
      <c r="G3" s="3"/>
      <c r="H3" s="3"/>
      <c r="I3" s="3"/>
      <c r="J3" s="3"/>
      <c r="K3" s="3"/>
      <c r="L3" s="3"/>
      <c r="M3" s="3"/>
      <c r="N3" s="3"/>
      <c r="O3" s="3"/>
      <c r="P3" s="3"/>
      <c r="Q3" s="3"/>
      <c r="R3" s="3"/>
      <c r="S3" s="3"/>
    </row>
    <row r="5" spans="1:22" x14ac:dyDescent="0.25">
      <c r="B5" s="22" t="s">
        <v>145</v>
      </c>
      <c r="D5" s="22" t="s">
        <v>142</v>
      </c>
      <c r="F5" s="22" t="s">
        <v>129</v>
      </c>
      <c r="H5" s="22" t="s">
        <v>124</v>
      </c>
      <c r="J5" s="22" t="s">
        <v>120</v>
      </c>
      <c r="L5" s="22" t="s">
        <v>117</v>
      </c>
      <c r="N5" s="22" t="s">
        <v>115</v>
      </c>
      <c r="P5" s="22" t="s">
        <v>112</v>
      </c>
      <c r="R5" s="22" t="s">
        <v>94</v>
      </c>
      <c r="T5" s="22" t="s">
        <v>60</v>
      </c>
      <c r="V5" s="22" t="s">
        <v>61</v>
      </c>
    </row>
    <row r="6" spans="1:22" x14ac:dyDescent="0.25">
      <c r="A6" s="1" t="s">
        <v>16</v>
      </c>
      <c r="B6" s="11">
        <v>41.3</v>
      </c>
      <c r="C6" s="1"/>
      <c r="D6" s="11">
        <v>23.1</v>
      </c>
      <c r="E6" s="1"/>
      <c r="F6" s="11">
        <v>23.5</v>
      </c>
      <c r="G6" s="1"/>
      <c r="H6" s="11">
        <v>72</v>
      </c>
      <c r="I6" s="1"/>
      <c r="J6" s="11">
        <v>42.2</v>
      </c>
      <c r="K6" s="1"/>
      <c r="L6" s="11">
        <v>39.1</v>
      </c>
      <c r="M6" s="1"/>
      <c r="N6" s="11">
        <v>24.6</v>
      </c>
      <c r="O6" s="1"/>
      <c r="P6" s="11">
        <v>40.4</v>
      </c>
      <c r="Q6" s="1"/>
      <c r="R6" s="11">
        <v>41.2</v>
      </c>
      <c r="S6" s="14"/>
      <c r="T6" s="27">
        <v>123.1</v>
      </c>
      <c r="V6" s="27">
        <v>73.599999999999994</v>
      </c>
    </row>
    <row r="7" spans="1:22" x14ac:dyDescent="0.25">
      <c r="A7" s="1" t="s">
        <v>90</v>
      </c>
      <c r="B7" s="9">
        <v>351.3</v>
      </c>
      <c r="C7" s="1"/>
      <c r="D7" s="9">
        <v>368.3</v>
      </c>
      <c r="E7" s="1"/>
      <c r="F7" s="9">
        <v>406.7</v>
      </c>
      <c r="G7" s="1"/>
      <c r="H7" s="9">
        <v>689</v>
      </c>
      <c r="I7" s="1"/>
      <c r="J7" s="9">
        <v>495.1</v>
      </c>
      <c r="K7" s="1"/>
      <c r="L7" s="9">
        <v>509.5</v>
      </c>
      <c r="M7" s="1"/>
      <c r="N7" s="9">
        <v>530.29999999999995</v>
      </c>
      <c r="O7" s="1"/>
      <c r="P7" s="9">
        <v>663.6</v>
      </c>
      <c r="Q7" s="1"/>
      <c r="R7" s="9">
        <v>579.29999999999995</v>
      </c>
      <c r="S7" s="9"/>
      <c r="T7" s="9">
        <v>383.5</v>
      </c>
      <c r="V7" s="26">
        <v>398.6</v>
      </c>
    </row>
    <row r="8" spans="1:22" x14ac:dyDescent="0.25">
      <c r="A8" s="1" t="s">
        <v>17</v>
      </c>
      <c r="B8" s="9">
        <v>110.6</v>
      </c>
      <c r="C8" s="1"/>
      <c r="D8" s="9">
        <v>112.4</v>
      </c>
      <c r="E8" s="1"/>
      <c r="F8" s="9">
        <v>111.1</v>
      </c>
      <c r="G8" s="1"/>
      <c r="H8" s="9">
        <v>116.5</v>
      </c>
      <c r="I8" s="1"/>
      <c r="J8" s="9">
        <v>121.1</v>
      </c>
      <c r="K8" s="1"/>
      <c r="L8" s="9">
        <v>127</v>
      </c>
      <c r="M8" s="1"/>
      <c r="N8" s="9">
        <v>125.4</v>
      </c>
      <c r="O8" s="1"/>
      <c r="P8" s="9">
        <v>124.9</v>
      </c>
      <c r="Q8" s="1"/>
      <c r="R8" s="9">
        <v>126</v>
      </c>
      <c r="S8" s="9"/>
      <c r="T8" s="9">
        <v>88.7</v>
      </c>
      <c r="V8" s="26">
        <v>96.5</v>
      </c>
    </row>
    <row r="9" spans="1:22" x14ac:dyDescent="0.25">
      <c r="A9" s="1" t="s">
        <v>18</v>
      </c>
      <c r="B9" s="9">
        <v>52</v>
      </c>
      <c r="C9" s="1"/>
      <c r="D9" s="9">
        <v>52.4</v>
      </c>
      <c r="E9" s="1"/>
      <c r="F9" s="9">
        <v>55.1</v>
      </c>
      <c r="G9" s="1"/>
      <c r="H9" s="9">
        <v>59</v>
      </c>
      <c r="I9" s="1"/>
      <c r="J9" s="9">
        <v>58.8</v>
      </c>
      <c r="K9" s="1"/>
      <c r="L9" s="9">
        <v>52.5</v>
      </c>
      <c r="M9" s="1"/>
      <c r="N9" s="9">
        <v>56.4</v>
      </c>
      <c r="O9" s="1"/>
      <c r="P9" s="9">
        <v>47.1</v>
      </c>
      <c r="Q9" s="1"/>
      <c r="R9" s="9">
        <v>58.2</v>
      </c>
      <c r="S9" s="9"/>
      <c r="T9" s="9">
        <v>35.9</v>
      </c>
      <c r="V9" s="26">
        <v>44.4</v>
      </c>
    </row>
    <row r="10" spans="1:22" x14ac:dyDescent="0.25">
      <c r="A10" s="1" t="s">
        <v>19</v>
      </c>
      <c r="B10" s="9">
        <v>337.8</v>
      </c>
      <c r="C10" s="1"/>
      <c r="D10" s="9">
        <v>357.8</v>
      </c>
      <c r="E10" s="1"/>
      <c r="F10" s="9">
        <v>374</v>
      </c>
      <c r="G10" s="1"/>
      <c r="H10" s="9">
        <v>391.7</v>
      </c>
      <c r="I10" s="1"/>
      <c r="J10" s="9">
        <v>410.7</v>
      </c>
      <c r="K10" s="1"/>
      <c r="L10" s="9">
        <v>430.1</v>
      </c>
      <c r="M10" s="1"/>
      <c r="N10" s="9">
        <v>435.6</v>
      </c>
      <c r="O10" s="1"/>
      <c r="P10" s="9">
        <v>459</v>
      </c>
      <c r="Q10" s="1"/>
      <c r="R10" s="9">
        <v>510.7</v>
      </c>
      <c r="S10" s="9"/>
      <c r="T10" s="9">
        <v>246.8</v>
      </c>
      <c r="V10" s="26">
        <v>276.10000000000002</v>
      </c>
    </row>
    <row r="11" spans="1:22" x14ac:dyDescent="0.25">
      <c r="A11" s="1" t="s">
        <v>20</v>
      </c>
      <c r="B11" s="9">
        <v>1423.9</v>
      </c>
      <c r="C11" s="1"/>
      <c r="D11" s="9">
        <v>1430.5</v>
      </c>
      <c r="E11" s="1"/>
      <c r="F11" s="9">
        <v>1430.6</v>
      </c>
      <c r="G11" s="1"/>
      <c r="H11" s="9">
        <v>1430.6</v>
      </c>
      <c r="I11" s="1"/>
      <c r="J11" s="9">
        <v>1430.6</v>
      </c>
      <c r="K11" s="1"/>
      <c r="L11" s="9">
        <v>1430.6</v>
      </c>
      <c r="M11" s="1"/>
      <c r="N11" s="9">
        <v>1430.6</v>
      </c>
      <c r="O11" s="1"/>
      <c r="P11" s="9">
        <v>1431.4</v>
      </c>
      <c r="Q11" s="1"/>
      <c r="R11" s="9">
        <v>1430.1</v>
      </c>
      <c r="S11" s="9"/>
      <c r="T11" s="9">
        <v>703</v>
      </c>
      <c r="V11" s="26">
        <v>774.4</v>
      </c>
    </row>
    <row r="12" spans="1:22" x14ac:dyDescent="0.25">
      <c r="A12" s="1" t="s">
        <v>21</v>
      </c>
      <c r="B12" s="9">
        <v>306</v>
      </c>
      <c r="C12" s="1"/>
      <c r="D12" s="9">
        <v>321.8</v>
      </c>
      <c r="E12" s="1"/>
      <c r="F12" s="9">
        <v>327.60000000000002</v>
      </c>
      <c r="G12" s="1"/>
      <c r="H12" s="9">
        <v>321.8</v>
      </c>
      <c r="I12" s="1"/>
      <c r="J12" s="9">
        <v>326.2</v>
      </c>
      <c r="K12" s="1"/>
      <c r="L12" s="9">
        <v>334.2</v>
      </c>
      <c r="M12" s="1"/>
      <c r="N12" s="9">
        <v>338</v>
      </c>
      <c r="O12" s="1"/>
      <c r="P12" s="9">
        <v>310.10000000000002</v>
      </c>
      <c r="Q12" s="1"/>
      <c r="R12" s="9">
        <v>328.9</v>
      </c>
      <c r="S12" s="9"/>
      <c r="T12" s="9">
        <v>261.2</v>
      </c>
      <c r="V12" s="26">
        <v>250.8</v>
      </c>
    </row>
    <row r="13" spans="1:22" ht="13" thickBot="1" x14ac:dyDescent="0.3">
      <c r="A13" s="6" t="s">
        <v>22</v>
      </c>
      <c r="B13" s="13">
        <f>SUM(B6:B12)</f>
        <v>2622.9</v>
      </c>
      <c r="C13" s="6"/>
      <c r="D13" s="13">
        <f>SUM(D6:D12)</f>
        <v>2666.3</v>
      </c>
      <c r="E13" s="6"/>
      <c r="F13" s="13">
        <f>SUM(F6:F12)</f>
        <v>2728.6</v>
      </c>
      <c r="G13" s="6"/>
      <c r="H13" s="13">
        <f>SUM(H6:H12)</f>
        <v>3080.6000000000004</v>
      </c>
      <c r="I13" s="6"/>
      <c r="J13" s="13">
        <f>SUM(J6:J12)</f>
        <v>2884.7</v>
      </c>
      <c r="K13" s="6"/>
      <c r="L13" s="13">
        <f>SUM(L6:L12)</f>
        <v>2923</v>
      </c>
      <c r="M13" s="6"/>
      <c r="N13" s="13">
        <f>SUM(N6:N12)</f>
        <v>2940.8999999999996</v>
      </c>
      <c r="O13" s="6"/>
      <c r="P13" s="13">
        <f>SUM(P6:P12)</f>
        <v>3076.5</v>
      </c>
      <c r="Q13" s="6"/>
      <c r="R13" s="13">
        <f>SUM(R6:R12)</f>
        <v>3074.4</v>
      </c>
      <c r="S13" s="48"/>
      <c r="T13" s="13">
        <f>SUM(T6:T12)</f>
        <v>1842.2</v>
      </c>
      <c r="V13" s="13">
        <f>SUM(V6:V12)</f>
        <v>1914.3999999999999</v>
      </c>
    </row>
    <row r="14" spans="1:22" ht="13" thickTop="1" x14ac:dyDescent="0.25">
      <c r="A14" s="1"/>
      <c r="B14" s="9"/>
      <c r="C14" s="1"/>
      <c r="D14" s="9"/>
      <c r="E14" s="1"/>
      <c r="F14" s="9"/>
      <c r="G14" s="1"/>
      <c r="H14" s="9"/>
      <c r="I14" s="1"/>
      <c r="J14" s="9"/>
      <c r="K14" s="1"/>
      <c r="L14" s="9"/>
      <c r="M14" s="1"/>
      <c r="N14" s="9"/>
      <c r="O14" s="1"/>
      <c r="P14" s="9"/>
      <c r="Q14" s="1"/>
      <c r="R14" s="9"/>
      <c r="S14" s="9"/>
      <c r="T14" s="1"/>
      <c r="V14" s="1"/>
    </row>
    <row r="15" spans="1:22" x14ac:dyDescent="0.25">
      <c r="A15" s="1" t="s">
        <v>41</v>
      </c>
      <c r="B15" s="11">
        <v>71.900000000000006</v>
      </c>
      <c r="C15" s="1"/>
      <c r="D15" s="11">
        <v>43.1</v>
      </c>
      <c r="E15" s="1"/>
      <c r="F15" s="11">
        <v>21.6</v>
      </c>
      <c r="G15" s="1"/>
      <c r="H15" s="11">
        <v>86.2</v>
      </c>
      <c r="I15" s="1"/>
      <c r="J15" s="11">
        <v>86.1</v>
      </c>
      <c r="K15" s="1"/>
      <c r="L15" s="11">
        <v>86.1</v>
      </c>
      <c r="M15" s="1"/>
      <c r="N15" s="11">
        <v>78.8</v>
      </c>
      <c r="O15" s="1"/>
      <c r="P15" s="11">
        <v>71.7</v>
      </c>
      <c r="Q15" s="1"/>
      <c r="R15" s="11">
        <v>57.2</v>
      </c>
      <c r="S15" s="9"/>
      <c r="T15" s="11">
        <v>0</v>
      </c>
      <c r="V15" s="11">
        <v>0</v>
      </c>
    </row>
    <row r="16" spans="1:22" x14ac:dyDescent="0.25">
      <c r="A16" s="1" t="s">
        <v>42</v>
      </c>
      <c r="B16" s="9">
        <v>355.9</v>
      </c>
      <c r="C16" s="1"/>
      <c r="D16" s="9">
        <v>361.3</v>
      </c>
      <c r="E16" s="1"/>
      <c r="F16" s="9">
        <v>423.1</v>
      </c>
      <c r="G16" s="1"/>
      <c r="H16" s="9">
        <v>732.9</v>
      </c>
      <c r="I16" s="1"/>
      <c r="J16" s="9">
        <v>502</v>
      </c>
      <c r="K16" s="1"/>
      <c r="L16" s="9">
        <v>485</v>
      </c>
      <c r="M16" s="1"/>
      <c r="N16" s="9">
        <v>500.4</v>
      </c>
      <c r="O16" s="1"/>
      <c r="P16" s="9">
        <v>680.6</v>
      </c>
      <c r="Q16" s="1"/>
      <c r="R16" s="9">
        <v>626.20000000000005</v>
      </c>
      <c r="S16" s="9"/>
      <c r="T16" s="26">
        <v>411.8</v>
      </c>
      <c r="V16" s="26">
        <v>407.9</v>
      </c>
    </row>
    <row r="17" spans="1:22" x14ac:dyDescent="0.25">
      <c r="A17" s="1" t="s">
        <v>23</v>
      </c>
      <c r="B17" s="9">
        <v>1459.6</v>
      </c>
      <c r="C17" s="1"/>
      <c r="D17" s="9">
        <v>1514.9</v>
      </c>
      <c r="E17" s="1"/>
      <c r="F17" s="9">
        <v>1538.5</v>
      </c>
      <c r="G17" s="1"/>
      <c r="H17" s="9">
        <v>1506.7</v>
      </c>
      <c r="I17" s="1"/>
      <c r="J17" s="9">
        <v>1546.3</v>
      </c>
      <c r="K17" s="1"/>
      <c r="L17" s="9">
        <v>1581.1</v>
      </c>
      <c r="M17" s="1"/>
      <c r="N17" s="9">
        <v>1607.9</v>
      </c>
      <c r="O17" s="1"/>
      <c r="P17" s="9">
        <v>1572.5</v>
      </c>
      <c r="Q17" s="1"/>
      <c r="R17" s="9">
        <v>1625.8</v>
      </c>
      <c r="S17" s="9"/>
      <c r="T17" s="26">
        <v>840</v>
      </c>
      <c r="V17" s="26">
        <v>883.5</v>
      </c>
    </row>
    <row r="18" spans="1:22" x14ac:dyDescent="0.25">
      <c r="A18" s="1" t="s">
        <v>24</v>
      </c>
      <c r="B18" s="9">
        <v>51.6</v>
      </c>
      <c r="C18" s="1"/>
      <c r="D18" s="9">
        <v>52</v>
      </c>
      <c r="E18" s="1"/>
      <c r="F18" s="9">
        <v>55.4</v>
      </c>
      <c r="G18" s="1"/>
      <c r="H18" s="9">
        <v>58.8</v>
      </c>
      <c r="I18" s="1"/>
      <c r="J18" s="9">
        <v>59.3</v>
      </c>
      <c r="K18" s="1"/>
      <c r="L18" s="9">
        <v>54.5</v>
      </c>
      <c r="M18" s="1"/>
      <c r="N18" s="9">
        <v>58.2</v>
      </c>
      <c r="O18" s="1"/>
      <c r="P18" s="9">
        <v>49</v>
      </c>
      <c r="Q18" s="1"/>
      <c r="R18" s="9">
        <v>56.4</v>
      </c>
      <c r="S18" s="9"/>
      <c r="T18" s="26">
        <v>28.3</v>
      </c>
      <c r="V18" s="26">
        <v>33.6</v>
      </c>
    </row>
    <row r="19" spans="1:22" x14ac:dyDescent="0.25">
      <c r="A19" s="1" t="s">
        <v>25</v>
      </c>
      <c r="B19" s="9">
        <v>71.2</v>
      </c>
      <c r="C19" s="1"/>
      <c r="D19" s="9">
        <v>74.5</v>
      </c>
      <c r="E19" s="1"/>
      <c r="F19" s="9">
        <v>81.599999999999994</v>
      </c>
      <c r="G19" s="1"/>
      <c r="H19" s="9">
        <v>91.4</v>
      </c>
      <c r="I19" s="1"/>
      <c r="J19" s="9">
        <v>91.6</v>
      </c>
      <c r="K19" s="1"/>
      <c r="L19" s="9">
        <v>102.7</v>
      </c>
      <c r="M19" s="1"/>
      <c r="N19" s="9">
        <v>100</v>
      </c>
      <c r="O19" s="1"/>
      <c r="P19" s="9">
        <v>98.5</v>
      </c>
      <c r="Q19" s="1"/>
      <c r="R19" s="9">
        <v>134.19999999999999</v>
      </c>
      <c r="S19" s="9"/>
      <c r="T19" s="26">
        <v>48.7</v>
      </c>
      <c r="V19" s="26">
        <v>42.4</v>
      </c>
    </row>
    <row r="20" spans="1:22" x14ac:dyDescent="0.25">
      <c r="A20" s="1" t="s">
        <v>26</v>
      </c>
      <c r="B20" s="9">
        <v>612.70000000000005</v>
      </c>
      <c r="C20" s="1"/>
      <c r="D20" s="9">
        <v>620.5</v>
      </c>
      <c r="E20" s="1"/>
      <c r="F20" s="9">
        <v>608.4</v>
      </c>
      <c r="G20" s="1"/>
      <c r="H20" s="9">
        <v>604.6</v>
      </c>
      <c r="I20" s="1"/>
      <c r="J20" s="9">
        <v>599.4</v>
      </c>
      <c r="K20" s="1"/>
      <c r="L20" s="9">
        <v>613.6</v>
      </c>
      <c r="M20" s="1"/>
      <c r="N20" s="9">
        <v>595.6</v>
      </c>
      <c r="O20" s="1"/>
      <c r="P20" s="9">
        <v>604.20000000000005</v>
      </c>
      <c r="Q20" s="1"/>
      <c r="R20" s="9">
        <v>574.6</v>
      </c>
      <c r="S20" s="9"/>
      <c r="T20" s="26">
        <v>513.4</v>
      </c>
      <c r="V20" s="26">
        <v>547</v>
      </c>
    </row>
    <row r="21" spans="1:22" ht="13" thickBot="1" x14ac:dyDescent="0.3">
      <c r="A21" s="6" t="s">
        <v>27</v>
      </c>
      <c r="B21" s="13">
        <f>SUM(B14:B20)</f>
        <v>2622.8999999999996</v>
      </c>
      <c r="C21" s="6"/>
      <c r="D21" s="13">
        <f>SUM(D14:D20)</f>
        <v>2666.3</v>
      </c>
      <c r="E21" s="6"/>
      <c r="F21" s="13">
        <f>SUM(F14:F20)</f>
        <v>2728.6000000000004</v>
      </c>
      <c r="G21" s="6"/>
      <c r="H21" s="13">
        <f>SUM(H14:H20)</f>
        <v>3080.6000000000004</v>
      </c>
      <c r="I21" s="6"/>
      <c r="J21" s="13">
        <f>SUM(J14:J20)</f>
        <v>2884.7000000000003</v>
      </c>
      <c r="K21" s="6"/>
      <c r="L21" s="13">
        <f>SUM(L14:L20)</f>
        <v>2922.9999999999995</v>
      </c>
      <c r="M21" s="6"/>
      <c r="N21" s="13">
        <f>SUM(N14:N20)</f>
        <v>2940.8999999999996</v>
      </c>
      <c r="O21" s="6"/>
      <c r="P21" s="13">
        <f>SUM(P14:P20)</f>
        <v>3076.5</v>
      </c>
      <c r="Q21" s="6"/>
      <c r="R21" s="13">
        <f>SUM(R14:R20)</f>
        <v>3074.3999999999996</v>
      </c>
      <c r="S21" s="48"/>
      <c r="T21" s="13">
        <f>SUM(T14:T20)</f>
        <v>1842.1999999999998</v>
      </c>
      <c r="V21" s="13">
        <f>SUM(V14:V20)</f>
        <v>1914.4</v>
      </c>
    </row>
    <row r="22" spans="1:22" ht="13" thickTop="1" x14ac:dyDescent="0.25">
      <c r="A22" s="1" t="s">
        <v>98</v>
      </c>
      <c r="B22" s="11">
        <v>1490.2</v>
      </c>
      <c r="C22" s="1"/>
      <c r="D22" s="11">
        <v>1534.9</v>
      </c>
      <c r="E22" s="1"/>
      <c r="F22" s="11">
        <v>1536.6</v>
      </c>
      <c r="G22" s="1"/>
      <c r="H22" s="11">
        <v>1520.9</v>
      </c>
      <c r="I22" s="1"/>
      <c r="J22" s="11">
        <v>1590.2</v>
      </c>
      <c r="K22" s="1"/>
      <c r="L22" s="11">
        <v>1628.1</v>
      </c>
      <c r="M22" s="1"/>
      <c r="N22" s="11">
        <v>1662.1</v>
      </c>
      <c r="O22" s="1"/>
      <c r="P22" s="11">
        <v>1603.8</v>
      </c>
      <c r="Q22" s="1"/>
      <c r="R22" s="11">
        <v>1641.8</v>
      </c>
      <c r="S22" s="9"/>
      <c r="T22" s="27">
        <v>716.9</v>
      </c>
      <c r="V22" s="27">
        <v>809.9</v>
      </c>
    </row>
    <row r="23" spans="1:22" x14ac:dyDescent="0.25">
      <c r="A23" s="1" t="s">
        <v>91</v>
      </c>
      <c r="B23" s="9">
        <v>44.3</v>
      </c>
      <c r="C23" s="1"/>
      <c r="D23" s="9">
        <v>44.2</v>
      </c>
      <c r="E23" s="1"/>
      <c r="F23" s="9">
        <v>44</v>
      </c>
      <c r="G23" s="1"/>
      <c r="H23" s="9">
        <v>43.7</v>
      </c>
      <c r="I23" s="1"/>
      <c r="J23" s="9">
        <v>43.7</v>
      </c>
      <c r="K23" s="1"/>
      <c r="L23" s="9">
        <v>43.6</v>
      </c>
      <c r="M23" s="1"/>
      <c r="N23" s="9">
        <v>43.4</v>
      </c>
      <c r="O23" s="1"/>
      <c r="P23" s="9">
        <v>43.2</v>
      </c>
      <c r="Q23" s="1"/>
      <c r="R23" s="9">
        <v>42.7</v>
      </c>
      <c r="S23" s="9"/>
      <c r="T23" s="26">
        <v>42</v>
      </c>
      <c r="V23" s="26">
        <v>42.1</v>
      </c>
    </row>
    <row r="25" spans="1:22" x14ac:dyDescent="0.25">
      <c r="A25" s="60" t="s">
        <v>97</v>
      </c>
      <c r="B25" s="60"/>
      <c r="C25" s="60"/>
      <c r="D25" s="60"/>
      <c r="E25" s="60"/>
      <c r="F25" s="60"/>
      <c r="G25" s="60"/>
      <c r="H25" s="60"/>
      <c r="I25" s="60"/>
      <c r="J25" s="60"/>
      <c r="K25" s="60"/>
      <c r="L25" s="60"/>
      <c r="M25" s="60"/>
      <c r="N25" s="60"/>
      <c r="O25" s="60"/>
      <c r="P25" s="60"/>
      <c r="Q25" s="60"/>
    </row>
  </sheetData>
  <pageMargins left="0.7" right="0.7" top="0.75" bottom="0.75" header="0.3" footer="0.3"/>
  <pageSetup scale="59" orientation="landscape" r:id="rId1"/>
  <headerFooter>
    <oddFooter xml:space="preserve">&amp;C_x000D_&amp;1#&amp;"Calibri"&amp;10&amp;K000000 Public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8D9F1-5D31-4960-9068-3CD35C9360AD}">
  <sheetPr>
    <pageSetUpPr fitToPage="1"/>
  </sheetPr>
  <dimension ref="A1:Z35"/>
  <sheetViews>
    <sheetView showGridLines="0" workbookViewId="0"/>
  </sheetViews>
  <sheetFormatPr defaultRowHeight="12.5" x14ac:dyDescent="0.25"/>
  <cols>
    <col min="1" max="1" width="53.36328125" customWidth="1"/>
    <col min="2" max="2" width="13.7265625" customWidth="1"/>
    <col min="3" max="3" width="2.7265625" customWidth="1"/>
    <col min="4" max="4" width="13.7265625" customWidth="1"/>
    <col min="5" max="5" width="2.7265625" customWidth="1"/>
    <col min="6" max="6" width="13.7265625" customWidth="1"/>
    <col min="7" max="7" width="2.7265625" customWidth="1"/>
    <col min="8" max="8" width="13.7265625" customWidth="1"/>
    <col min="9" max="9" width="2.7265625" customWidth="1"/>
    <col min="10" max="10" width="13.7265625" customWidth="1"/>
    <col min="11" max="11" width="2.7265625" customWidth="1"/>
    <col min="12" max="12" width="13.7265625" customWidth="1"/>
    <col min="13" max="13" width="2.7265625" customWidth="1"/>
    <col min="14" max="14" width="13.7265625" customWidth="1"/>
    <col min="15" max="15" width="2.7265625" customWidth="1"/>
    <col min="16" max="16" width="13.7265625" customWidth="1"/>
    <col min="17" max="17" width="2.7265625" customWidth="1"/>
    <col min="18" max="18" width="13.7265625" customWidth="1"/>
    <col min="19" max="19" width="2.7265625" customWidth="1"/>
    <col min="20" max="20" width="13.7265625" customWidth="1"/>
    <col min="21" max="21" width="2.7265625" customWidth="1"/>
    <col min="22" max="22" width="13.7265625" customWidth="1"/>
    <col min="23" max="23" width="2.7265625" customWidth="1"/>
    <col min="24" max="24" width="13.7265625" customWidth="1"/>
    <col min="25" max="25" width="2.7265625" customWidth="1"/>
    <col min="26" max="26" width="13.7265625" customWidth="1"/>
  </cols>
  <sheetData>
    <row r="1" spans="1:26" ht="17.5" x14ac:dyDescent="0.35">
      <c r="A1" s="2" t="s">
        <v>54</v>
      </c>
      <c r="B1" s="2"/>
      <c r="C1" s="2"/>
      <c r="D1" s="2"/>
      <c r="E1" s="2"/>
      <c r="F1" s="2"/>
      <c r="G1" s="2"/>
      <c r="H1" s="2"/>
      <c r="I1" s="2"/>
      <c r="J1" s="2"/>
      <c r="K1" s="2"/>
      <c r="L1" s="2"/>
      <c r="M1" s="2"/>
      <c r="N1" s="2"/>
      <c r="O1" s="2"/>
      <c r="P1" s="2"/>
      <c r="Q1" s="2"/>
      <c r="R1" s="2"/>
      <c r="S1" s="2"/>
      <c r="T1" s="2"/>
      <c r="U1" s="2"/>
      <c r="V1" s="2"/>
      <c r="W1" s="2"/>
    </row>
    <row r="2" spans="1:26" ht="15" x14ac:dyDescent="0.3">
      <c r="A2" s="4" t="s">
        <v>62</v>
      </c>
      <c r="B2" s="4"/>
      <c r="C2" s="4"/>
      <c r="D2" s="4"/>
      <c r="E2" s="4"/>
      <c r="F2" s="4"/>
      <c r="G2" s="4"/>
      <c r="H2" s="4"/>
      <c r="I2" s="4"/>
      <c r="J2" s="4"/>
      <c r="K2" s="4"/>
      <c r="L2" s="4"/>
      <c r="M2" s="4"/>
      <c r="N2" s="4"/>
      <c r="O2" s="4"/>
      <c r="P2" s="4"/>
      <c r="Q2" s="4"/>
      <c r="R2" s="4"/>
      <c r="S2" s="4"/>
      <c r="T2" s="4"/>
      <c r="U2" s="4"/>
      <c r="V2" s="4"/>
      <c r="W2" s="4"/>
    </row>
    <row r="3" spans="1:26" x14ac:dyDescent="0.25">
      <c r="A3" s="3" t="s">
        <v>57</v>
      </c>
      <c r="B3" s="3"/>
      <c r="C3" s="3"/>
      <c r="D3" s="3"/>
      <c r="E3" s="3"/>
      <c r="F3" s="3"/>
      <c r="G3" s="3"/>
      <c r="H3" s="3"/>
      <c r="I3" s="3"/>
      <c r="J3" s="3"/>
      <c r="K3" s="3"/>
      <c r="L3" s="3"/>
      <c r="M3" s="3"/>
      <c r="N3" s="3"/>
      <c r="O3" s="3"/>
      <c r="P3" s="3"/>
      <c r="Q3" s="3"/>
      <c r="R3" s="3"/>
      <c r="S3" s="3"/>
      <c r="T3" s="3"/>
      <c r="U3" s="3"/>
      <c r="V3" s="3"/>
      <c r="W3" s="3"/>
    </row>
    <row r="5" spans="1:26" x14ac:dyDescent="0.25">
      <c r="B5" s="21" t="s">
        <v>144</v>
      </c>
      <c r="D5" s="21" t="s">
        <v>143</v>
      </c>
      <c r="F5" s="21" t="s">
        <v>141</v>
      </c>
      <c r="H5" s="21" t="s">
        <v>128</v>
      </c>
      <c r="J5" s="21" t="s">
        <v>123</v>
      </c>
      <c r="L5" s="21" t="s">
        <v>122</v>
      </c>
      <c r="N5" s="21" t="s">
        <v>119</v>
      </c>
      <c r="P5" s="21" t="s">
        <v>116</v>
      </c>
      <c r="R5" s="21" t="s">
        <v>114</v>
      </c>
      <c r="T5" s="21" t="s">
        <v>111</v>
      </c>
      <c r="V5" s="21" t="s">
        <v>93</v>
      </c>
      <c r="W5" s="53"/>
      <c r="X5" s="21" t="s">
        <v>58</v>
      </c>
      <c r="Z5" s="21" t="s">
        <v>59</v>
      </c>
    </row>
    <row r="6" spans="1:26" x14ac:dyDescent="0.25">
      <c r="A6" s="1" t="s">
        <v>29</v>
      </c>
      <c r="B6" s="1"/>
      <c r="C6" s="1"/>
      <c r="D6" s="1"/>
      <c r="E6" s="1"/>
      <c r="F6" s="1"/>
      <c r="G6" s="1"/>
      <c r="H6" s="1"/>
      <c r="I6" s="1"/>
      <c r="J6" s="1"/>
      <c r="K6" s="1"/>
      <c r="L6" s="1"/>
      <c r="M6" s="1"/>
      <c r="N6" s="1"/>
      <c r="O6" s="1"/>
      <c r="P6" s="1"/>
      <c r="Q6" s="1"/>
      <c r="R6" s="1"/>
      <c r="S6" s="1"/>
      <c r="T6" s="1"/>
      <c r="U6" s="1"/>
      <c r="V6" s="1"/>
      <c r="W6" s="1"/>
    </row>
    <row r="7" spans="1:26" x14ac:dyDescent="0.25">
      <c r="A7" s="6" t="s">
        <v>30</v>
      </c>
      <c r="B7" s="6"/>
      <c r="C7" s="6"/>
      <c r="D7" s="6"/>
      <c r="E7" s="6"/>
      <c r="F7" s="6"/>
      <c r="G7" s="6"/>
      <c r="H7" s="6"/>
      <c r="I7" s="6"/>
      <c r="J7" s="6"/>
      <c r="K7" s="6"/>
      <c r="L7" s="6"/>
      <c r="M7" s="6"/>
      <c r="N7" s="6"/>
      <c r="O7" s="6"/>
      <c r="P7" s="6"/>
      <c r="Q7" s="6"/>
      <c r="R7" s="6"/>
      <c r="S7" s="6"/>
      <c r="T7" s="6"/>
      <c r="U7" s="6"/>
      <c r="V7" s="6"/>
      <c r="W7" s="6"/>
    </row>
    <row r="8" spans="1:26" x14ac:dyDescent="0.25">
      <c r="A8" s="7" t="s">
        <v>64</v>
      </c>
      <c r="B8" s="61">
        <v>40.299999999999997</v>
      </c>
      <c r="C8" s="7"/>
      <c r="D8" s="61">
        <v>8.9</v>
      </c>
      <c r="E8" s="7"/>
      <c r="F8" s="61">
        <v>20.5</v>
      </c>
      <c r="G8" s="7"/>
      <c r="H8" s="61">
        <v>10.8</v>
      </c>
      <c r="I8" s="7"/>
      <c r="J8" s="61">
        <v>26.2</v>
      </c>
      <c r="K8" s="7"/>
      <c r="L8" s="61">
        <v>15</v>
      </c>
      <c r="M8" s="7"/>
      <c r="N8" s="61">
        <v>-8</v>
      </c>
      <c r="O8" s="7"/>
      <c r="P8" s="61">
        <v>16.399999999999999</v>
      </c>
      <c r="Q8" s="7"/>
      <c r="R8" s="61">
        <v>2.8</v>
      </c>
      <c r="S8" s="7"/>
      <c r="T8" s="61">
        <v>65.5</v>
      </c>
      <c r="U8" s="7"/>
      <c r="V8" s="61">
        <v>62.8</v>
      </c>
      <c r="W8" s="52"/>
      <c r="X8" s="27">
        <v>5.3</v>
      </c>
      <c r="Z8" s="27">
        <v>-223.8</v>
      </c>
    </row>
    <row r="9" spans="1:26" x14ac:dyDescent="0.25">
      <c r="A9" s="7" t="s">
        <v>31</v>
      </c>
      <c r="B9" s="35">
        <v>127.7</v>
      </c>
      <c r="C9" s="7"/>
      <c r="D9" s="35">
        <v>44.3</v>
      </c>
      <c r="E9" s="7"/>
      <c r="F9" s="35">
        <v>41.7</v>
      </c>
      <c r="G9" s="7"/>
      <c r="H9" s="35">
        <v>41.7</v>
      </c>
      <c r="I9" s="7"/>
      <c r="J9" s="35">
        <v>169.7</v>
      </c>
      <c r="K9" s="7"/>
      <c r="L9" s="35">
        <v>44.7</v>
      </c>
      <c r="M9" s="7"/>
      <c r="N9" s="35">
        <v>38.9</v>
      </c>
      <c r="O9" s="7"/>
      <c r="P9" s="35">
        <v>42.6</v>
      </c>
      <c r="Q9" s="7"/>
      <c r="R9" s="35">
        <v>43.5</v>
      </c>
      <c r="S9" s="7"/>
      <c r="T9" s="35">
        <v>172.6</v>
      </c>
      <c r="U9" s="7"/>
      <c r="V9" s="35">
        <v>148.80000000000001</v>
      </c>
      <c r="W9" s="49"/>
      <c r="X9" s="26">
        <v>110.8</v>
      </c>
      <c r="Z9" s="26">
        <v>126</v>
      </c>
    </row>
    <row r="10" spans="1:26" x14ac:dyDescent="0.25">
      <c r="A10" s="7" t="s">
        <v>109</v>
      </c>
      <c r="B10" s="35">
        <v>-29.2</v>
      </c>
      <c r="C10" s="7"/>
      <c r="D10" s="35">
        <v>-5.2</v>
      </c>
      <c r="E10" s="7"/>
      <c r="F10" s="35">
        <v>-15.4</v>
      </c>
      <c r="G10" s="7"/>
      <c r="H10" s="35">
        <v>-8.6</v>
      </c>
      <c r="I10" s="7"/>
      <c r="J10" s="35">
        <v>-32.4</v>
      </c>
      <c r="K10" s="7"/>
      <c r="L10" s="35">
        <v>-14.8</v>
      </c>
      <c r="M10" s="7"/>
      <c r="N10" s="35">
        <v>4.3</v>
      </c>
      <c r="O10" s="7"/>
      <c r="P10" s="35">
        <v>-21.9</v>
      </c>
      <c r="Q10" s="7"/>
      <c r="R10" s="35">
        <v>0</v>
      </c>
      <c r="S10" s="7"/>
      <c r="T10" s="35">
        <v>-19.3</v>
      </c>
      <c r="U10" s="7"/>
      <c r="V10" s="35">
        <v>0</v>
      </c>
      <c r="W10" s="49"/>
      <c r="X10" s="26">
        <v>1.8</v>
      </c>
      <c r="Z10" s="26">
        <v>0.1</v>
      </c>
    </row>
    <row r="11" spans="1:26" x14ac:dyDescent="0.25">
      <c r="A11" s="7" t="s">
        <v>9</v>
      </c>
      <c r="B11" s="35">
        <v>6.7</v>
      </c>
      <c r="C11" s="7"/>
      <c r="D11" s="35">
        <v>6.7</v>
      </c>
      <c r="E11" s="7"/>
      <c r="F11" s="35">
        <v>0</v>
      </c>
      <c r="G11" s="7"/>
      <c r="H11" s="35">
        <v>0</v>
      </c>
      <c r="I11" s="7"/>
      <c r="J11" s="35">
        <v>0</v>
      </c>
      <c r="K11" s="7"/>
      <c r="L11" s="35">
        <v>0</v>
      </c>
      <c r="M11" s="7"/>
      <c r="N11" s="35">
        <v>0</v>
      </c>
      <c r="O11" s="7"/>
      <c r="P11" s="35">
        <v>0</v>
      </c>
      <c r="Q11" s="7"/>
      <c r="R11" s="35">
        <v>0</v>
      </c>
      <c r="S11" s="7"/>
      <c r="T11" s="35">
        <v>0</v>
      </c>
      <c r="U11" s="7"/>
      <c r="V11" s="35">
        <v>0</v>
      </c>
      <c r="W11" s="49"/>
      <c r="X11" s="26">
        <v>101.7</v>
      </c>
      <c r="Z11" s="26">
        <v>421.1</v>
      </c>
    </row>
    <row r="12" spans="1:26" x14ac:dyDescent="0.25">
      <c r="A12" s="7" t="s">
        <v>32</v>
      </c>
      <c r="B12" s="35">
        <v>-11.4</v>
      </c>
      <c r="C12" s="7"/>
      <c r="D12" s="35">
        <v>13.2</v>
      </c>
      <c r="E12" s="7"/>
      <c r="F12" s="35">
        <v>-7.2</v>
      </c>
      <c r="G12" s="7"/>
      <c r="H12" s="35">
        <v>-17.3</v>
      </c>
      <c r="I12" s="7"/>
      <c r="J12" s="35">
        <v>34.9</v>
      </c>
      <c r="K12" s="7"/>
      <c r="L12" s="35">
        <v>38.5</v>
      </c>
      <c r="M12" s="7"/>
      <c r="N12" s="35">
        <v>32.4</v>
      </c>
      <c r="O12" s="7"/>
      <c r="P12" s="35">
        <v>17</v>
      </c>
      <c r="Q12" s="7"/>
      <c r="R12" s="35">
        <v>-53</v>
      </c>
      <c r="S12" s="7"/>
      <c r="T12" s="35">
        <v>-27.3</v>
      </c>
      <c r="U12" s="7"/>
      <c r="V12" s="35">
        <v>-0.79999999999999716</v>
      </c>
      <c r="W12" s="49"/>
      <c r="X12" s="26">
        <v>1.5999999999999943</v>
      </c>
      <c r="Z12" s="26">
        <v>-36.700000000000003</v>
      </c>
    </row>
    <row r="13" spans="1:26" x14ac:dyDescent="0.25">
      <c r="A13" s="16" t="s">
        <v>33</v>
      </c>
      <c r="B13" s="34">
        <f>SUM(B8:B12)</f>
        <v>134.1</v>
      </c>
      <c r="C13" s="16"/>
      <c r="D13" s="34">
        <f>SUM(D8:D12)</f>
        <v>67.899999999999991</v>
      </c>
      <c r="E13" s="16"/>
      <c r="F13" s="34">
        <f>SUM(F8:F12)</f>
        <v>39.6</v>
      </c>
      <c r="G13" s="16"/>
      <c r="H13" s="34">
        <f>SUM(H8:H12)</f>
        <v>26.599999999999998</v>
      </c>
      <c r="I13" s="16"/>
      <c r="J13" s="34">
        <f>SUM(J8:J12)</f>
        <v>198.39999999999998</v>
      </c>
      <c r="K13" s="16"/>
      <c r="L13" s="34">
        <f>SUM(L8:L12)</f>
        <v>83.4</v>
      </c>
      <c r="M13" s="16"/>
      <c r="N13" s="34">
        <f>SUM(N8:N12)</f>
        <v>67.599999999999994</v>
      </c>
      <c r="O13" s="16"/>
      <c r="P13" s="34">
        <f>SUM(P8:P12)</f>
        <v>54.1</v>
      </c>
      <c r="Q13" s="16"/>
      <c r="R13" s="34">
        <f>SUM(R8:R12)</f>
        <v>-6.7000000000000028</v>
      </c>
      <c r="S13" s="16"/>
      <c r="T13" s="34">
        <f>SUM(T8:T12)</f>
        <v>191.49999999999997</v>
      </c>
      <c r="U13" s="16"/>
      <c r="V13" s="34">
        <f>SUM(V8:V12)</f>
        <v>210.8</v>
      </c>
      <c r="W13" s="54"/>
      <c r="X13" s="12">
        <f>SUM(X8:X12)</f>
        <v>221.2</v>
      </c>
      <c r="Z13" s="12">
        <f>SUM(Z8:Z12)</f>
        <v>286.7</v>
      </c>
    </row>
    <row r="14" spans="1:26" x14ac:dyDescent="0.25">
      <c r="A14" s="6" t="s">
        <v>34</v>
      </c>
      <c r="B14" s="48"/>
      <c r="C14" s="6"/>
      <c r="D14" s="48"/>
      <c r="E14" s="6"/>
      <c r="F14" s="48"/>
      <c r="G14" s="6"/>
      <c r="H14" s="48"/>
      <c r="I14" s="6"/>
      <c r="J14" s="48"/>
      <c r="K14" s="6"/>
      <c r="L14" s="48"/>
      <c r="M14" s="6"/>
      <c r="N14" s="48"/>
      <c r="O14" s="6"/>
      <c r="P14" s="48"/>
      <c r="Q14" s="6"/>
      <c r="R14" s="48"/>
      <c r="S14" s="6"/>
      <c r="T14" s="48"/>
      <c r="U14" s="6"/>
      <c r="V14" s="48"/>
      <c r="W14" s="48"/>
      <c r="X14" s="6"/>
      <c r="Z14" s="6"/>
    </row>
    <row r="15" spans="1:26" ht="43.5" customHeight="1" x14ac:dyDescent="0.25">
      <c r="A15" s="63" t="s">
        <v>86</v>
      </c>
      <c r="B15" s="50">
        <v>0</v>
      </c>
      <c r="C15" s="63"/>
      <c r="D15" s="50">
        <v>0</v>
      </c>
      <c r="E15" s="63"/>
      <c r="F15" s="50">
        <v>0</v>
      </c>
      <c r="G15" s="63"/>
      <c r="H15" s="50">
        <v>0</v>
      </c>
      <c r="I15" s="63"/>
      <c r="J15" s="50">
        <v>0</v>
      </c>
      <c r="K15" s="63"/>
      <c r="L15" s="50">
        <v>0</v>
      </c>
      <c r="M15" s="63"/>
      <c r="N15" s="50">
        <v>0</v>
      </c>
      <c r="O15" s="63"/>
      <c r="P15" s="50">
        <v>0</v>
      </c>
      <c r="Q15" s="63"/>
      <c r="R15" s="50">
        <v>0</v>
      </c>
      <c r="S15" s="63"/>
      <c r="T15" s="50">
        <v>0</v>
      </c>
      <c r="U15" s="63"/>
      <c r="V15" s="50">
        <v>-958.5</v>
      </c>
      <c r="W15" s="50"/>
      <c r="X15" s="9">
        <v>0</v>
      </c>
      <c r="Z15" s="9">
        <v>-8.1999999999999993</v>
      </c>
    </row>
    <row r="16" spans="1:26" x14ac:dyDescent="0.25">
      <c r="A16" s="7" t="s">
        <v>35</v>
      </c>
      <c r="B16" s="49">
        <v>-69.8</v>
      </c>
      <c r="C16" s="7"/>
      <c r="D16" s="49">
        <v>-21.2</v>
      </c>
      <c r="E16" s="7"/>
      <c r="F16" s="49">
        <v>-28.2</v>
      </c>
      <c r="G16" s="7"/>
      <c r="H16" s="49">
        <v>-20.399999999999999</v>
      </c>
      <c r="I16" s="7"/>
      <c r="J16" s="49">
        <v>-100.7</v>
      </c>
      <c r="K16" s="7"/>
      <c r="L16" s="49">
        <v>-19.899999999999999</v>
      </c>
      <c r="M16" s="7"/>
      <c r="N16" s="49">
        <v>-24.9</v>
      </c>
      <c r="O16" s="7"/>
      <c r="P16" s="49">
        <v>-30.4</v>
      </c>
      <c r="Q16" s="7"/>
      <c r="R16" s="49">
        <v>-25.5</v>
      </c>
      <c r="S16" s="7"/>
      <c r="T16" s="49">
        <v>-104.6</v>
      </c>
      <c r="U16" s="7"/>
      <c r="V16" s="49">
        <v>-109.1</v>
      </c>
      <c r="W16" s="49"/>
      <c r="X16" s="26">
        <v>-62.6</v>
      </c>
      <c r="Z16" s="26">
        <v>-66.599999999999994</v>
      </c>
    </row>
    <row r="17" spans="1:26" x14ac:dyDescent="0.25">
      <c r="A17" s="7" t="s">
        <v>121</v>
      </c>
      <c r="B17" s="49">
        <v>18.3</v>
      </c>
      <c r="C17" s="7"/>
      <c r="D17" s="49">
        <v>13.6</v>
      </c>
      <c r="E17" s="7"/>
      <c r="F17" s="49">
        <v>4.7</v>
      </c>
      <c r="G17" s="7"/>
      <c r="H17" s="49">
        <v>0</v>
      </c>
      <c r="I17" s="7"/>
      <c r="J17" s="49">
        <v>53.6</v>
      </c>
      <c r="K17" s="7"/>
      <c r="L17" s="49">
        <v>13.8</v>
      </c>
      <c r="M17" s="7"/>
      <c r="N17" s="49">
        <v>12</v>
      </c>
      <c r="O17" s="7"/>
      <c r="P17" s="49">
        <v>27.9</v>
      </c>
      <c r="Q17" s="7"/>
      <c r="R17" s="49">
        <v>0</v>
      </c>
      <c r="S17" s="7"/>
      <c r="T17" s="49">
        <v>25.2</v>
      </c>
      <c r="U17" s="7"/>
      <c r="V17" s="49">
        <v>2.6</v>
      </c>
      <c r="W17" s="49"/>
      <c r="X17" s="26">
        <v>9.6999999999999993</v>
      </c>
      <c r="Z17" s="9">
        <v>0</v>
      </c>
    </row>
    <row r="18" spans="1:26" x14ac:dyDescent="0.25">
      <c r="A18" s="7" t="s">
        <v>32</v>
      </c>
      <c r="B18" s="49">
        <v>0.2</v>
      </c>
      <c r="C18" s="7"/>
      <c r="D18" s="49">
        <v>0.2</v>
      </c>
      <c r="E18" s="7"/>
      <c r="F18" s="49">
        <v>0.1</v>
      </c>
      <c r="G18" s="7"/>
      <c r="H18" s="49">
        <v>-0.2</v>
      </c>
      <c r="I18" s="7"/>
      <c r="J18" s="49">
        <v>3.8</v>
      </c>
      <c r="K18" s="7"/>
      <c r="L18" s="49">
        <v>13.5</v>
      </c>
      <c r="M18" s="7"/>
      <c r="N18" s="49">
        <v>0.1</v>
      </c>
      <c r="O18" s="7"/>
      <c r="P18" s="49">
        <v>-9.9</v>
      </c>
      <c r="Q18" s="7"/>
      <c r="R18" s="49">
        <v>0</v>
      </c>
      <c r="S18" s="7"/>
      <c r="T18" s="49">
        <v>-0.9</v>
      </c>
      <c r="U18" s="7"/>
      <c r="V18" s="49">
        <v>-1.6</v>
      </c>
      <c r="W18" s="49"/>
      <c r="X18" s="26">
        <v>-3.2</v>
      </c>
      <c r="Z18" s="35">
        <v>2.4</v>
      </c>
    </row>
    <row r="19" spans="1:26" x14ac:dyDescent="0.25">
      <c r="A19" s="16" t="s">
        <v>36</v>
      </c>
      <c r="B19" s="34">
        <f>SUM(B15:B18)</f>
        <v>-51.3</v>
      </c>
      <c r="C19" s="16"/>
      <c r="D19" s="34">
        <f>SUM(D15:D18)</f>
        <v>-7.3999999999999995</v>
      </c>
      <c r="E19" s="16"/>
      <c r="F19" s="34">
        <f>SUM(F15:F18)</f>
        <v>-23.4</v>
      </c>
      <c r="G19" s="16"/>
      <c r="H19" s="34">
        <f>SUM(H15:H18)</f>
        <v>-20.599999999999998</v>
      </c>
      <c r="I19" s="16"/>
      <c r="J19" s="34">
        <f>SUM(J15:J18)</f>
        <v>-43.300000000000004</v>
      </c>
      <c r="K19" s="16"/>
      <c r="L19" s="34">
        <f>SUM(L15:L18)</f>
        <v>7.4000000000000021</v>
      </c>
      <c r="M19" s="16"/>
      <c r="N19" s="34">
        <f>SUM(N15:N18)</f>
        <v>-12.799999999999999</v>
      </c>
      <c r="O19" s="16"/>
      <c r="P19" s="34">
        <f>SUM(P15:P18)</f>
        <v>-12.4</v>
      </c>
      <c r="Q19" s="16"/>
      <c r="R19" s="34">
        <f>SUM(R15:R18)</f>
        <v>-25.5</v>
      </c>
      <c r="S19" s="16"/>
      <c r="T19" s="34">
        <f>SUM(T15:T18)</f>
        <v>-80.3</v>
      </c>
      <c r="U19" s="16"/>
      <c r="V19" s="34">
        <f>SUM(V15:V18)</f>
        <v>-1066.5999999999999</v>
      </c>
      <c r="W19" s="54"/>
      <c r="X19" s="36">
        <f>SUM(X15:X18)</f>
        <v>-56.100000000000009</v>
      </c>
      <c r="Z19" s="36">
        <f>SUM(Z15:Z18)</f>
        <v>-72.399999999999991</v>
      </c>
    </row>
    <row r="20" spans="1:26" x14ac:dyDescent="0.25">
      <c r="A20" s="6" t="s">
        <v>37</v>
      </c>
      <c r="B20" s="48"/>
      <c r="C20" s="6"/>
      <c r="D20" s="48"/>
      <c r="E20" s="6"/>
      <c r="F20" s="48"/>
      <c r="G20" s="6"/>
      <c r="H20" s="48"/>
      <c r="I20" s="6"/>
      <c r="J20" s="48"/>
      <c r="K20" s="6"/>
      <c r="L20" s="48"/>
      <c r="M20" s="6"/>
      <c r="N20" s="48"/>
      <c r="O20" s="6"/>
      <c r="P20" s="48"/>
      <c r="Q20" s="6"/>
      <c r="R20" s="48"/>
      <c r="S20" s="6"/>
      <c r="T20" s="48"/>
      <c r="U20" s="6"/>
      <c r="V20" s="48"/>
      <c r="W20" s="48"/>
      <c r="X20" s="6"/>
      <c r="Z20" s="6"/>
    </row>
    <row r="21" spans="1:26" x14ac:dyDescent="0.25">
      <c r="A21" s="7" t="s">
        <v>130</v>
      </c>
      <c r="B21" s="49">
        <v>-64.5</v>
      </c>
      <c r="C21" s="7"/>
      <c r="D21" s="49">
        <v>-27.1</v>
      </c>
      <c r="E21" s="7"/>
      <c r="F21" s="49">
        <v>-2.8</v>
      </c>
      <c r="G21" s="7"/>
      <c r="H21" s="49">
        <v>-34.6</v>
      </c>
      <c r="I21" s="7"/>
      <c r="J21" s="49">
        <v>-55.2</v>
      </c>
      <c r="K21" s="7"/>
      <c r="L21" s="49">
        <v>-40.700000000000003</v>
      </c>
      <c r="M21" s="7"/>
      <c r="N21" s="49">
        <v>-35.700000000000003</v>
      </c>
      <c r="O21" s="7"/>
      <c r="P21" s="49">
        <v>-20.399999999999999</v>
      </c>
      <c r="Q21" s="7"/>
      <c r="R21" s="49">
        <v>41.6</v>
      </c>
      <c r="S21" s="7"/>
      <c r="T21" s="49">
        <v>-40.6</v>
      </c>
      <c r="U21" s="7"/>
      <c r="V21" s="49">
        <v>836.8</v>
      </c>
      <c r="W21" s="49"/>
      <c r="X21" s="26">
        <v>-43.5</v>
      </c>
      <c r="Z21" s="35">
        <v>-26.5</v>
      </c>
    </row>
    <row r="22" spans="1:26" x14ac:dyDescent="0.25">
      <c r="A22" s="7" t="s">
        <v>38</v>
      </c>
      <c r="B22" s="49">
        <v>-40.799999999999997</v>
      </c>
      <c r="C22" s="7"/>
      <c r="D22" s="49">
        <v>-13.4</v>
      </c>
      <c r="E22" s="7"/>
      <c r="F22" s="49">
        <v>-13.5</v>
      </c>
      <c r="G22" s="7"/>
      <c r="H22" s="49">
        <v>-14</v>
      </c>
      <c r="I22" s="7"/>
      <c r="J22" s="49">
        <v>-53.3</v>
      </c>
      <c r="K22" s="7"/>
      <c r="L22" s="49">
        <v>-13.2</v>
      </c>
      <c r="M22" s="7"/>
      <c r="N22" s="49">
        <v>-13.3</v>
      </c>
      <c r="O22" s="7"/>
      <c r="P22" s="49">
        <v>-13.2</v>
      </c>
      <c r="Q22" s="7"/>
      <c r="R22" s="49">
        <v>-13.6</v>
      </c>
      <c r="S22" s="7"/>
      <c r="T22" s="49">
        <v>-52.6</v>
      </c>
      <c r="U22" s="7"/>
      <c r="V22" s="49">
        <v>-51.6</v>
      </c>
      <c r="W22" s="49"/>
      <c r="X22" s="26">
        <v>-50.7</v>
      </c>
      <c r="Z22" s="35">
        <v>-51.7</v>
      </c>
    </row>
    <row r="23" spans="1:26" x14ac:dyDescent="0.25">
      <c r="A23" s="7" t="s">
        <v>40</v>
      </c>
      <c r="B23" s="49">
        <v>0</v>
      </c>
      <c r="C23" s="7"/>
      <c r="D23" s="49">
        <v>0</v>
      </c>
      <c r="E23" s="7"/>
      <c r="F23" s="49">
        <v>0</v>
      </c>
      <c r="G23" s="7"/>
      <c r="H23" s="49">
        <v>0</v>
      </c>
      <c r="I23" s="7"/>
      <c r="J23" s="49">
        <v>0</v>
      </c>
      <c r="K23" s="7"/>
      <c r="L23" s="49">
        <v>0</v>
      </c>
      <c r="M23" s="7"/>
      <c r="N23" s="49">
        <v>0</v>
      </c>
      <c r="O23" s="7"/>
      <c r="P23" s="49">
        <v>0</v>
      </c>
      <c r="Q23" s="7"/>
      <c r="R23" s="49">
        <v>0</v>
      </c>
      <c r="S23" s="7"/>
      <c r="T23" s="49">
        <v>0</v>
      </c>
      <c r="U23" s="7"/>
      <c r="V23" s="49">
        <v>0</v>
      </c>
      <c r="W23" s="49"/>
      <c r="X23" s="26">
        <v>-14</v>
      </c>
      <c r="Z23" s="35">
        <v>-118.5</v>
      </c>
    </row>
    <row r="24" spans="1:26" x14ac:dyDescent="0.25">
      <c r="A24" s="7" t="s">
        <v>39</v>
      </c>
      <c r="B24" s="49">
        <v>-339</v>
      </c>
      <c r="C24" s="7"/>
      <c r="D24" s="49">
        <v>-10.6</v>
      </c>
      <c r="E24" s="7"/>
      <c r="F24" s="49">
        <v>-55.6</v>
      </c>
      <c r="G24" s="7"/>
      <c r="H24" s="49">
        <v>-272.8</v>
      </c>
      <c r="I24" s="7"/>
      <c r="J24" s="49">
        <v>79.099999999999994</v>
      </c>
      <c r="K24" s="7"/>
      <c r="L24" s="49">
        <v>230</v>
      </c>
      <c r="M24" s="7"/>
      <c r="N24" s="49">
        <v>-1.6</v>
      </c>
      <c r="O24" s="7"/>
      <c r="P24" s="49">
        <v>-3.7</v>
      </c>
      <c r="Q24" s="7"/>
      <c r="R24" s="49">
        <v>-145.6</v>
      </c>
      <c r="S24" s="7"/>
      <c r="T24" s="49">
        <v>56.4</v>
      </c>
      <c r="U24" s="7"/>
      <c r="V24" s="49">
        <v>126.7</v>
      </c>
      <c r="W24" s="49"/>
      <c r="X24" s="26">
        <v>-0.2</v>
      </c>
      <c r="Z24" s="35">
        <v>12.6</v>
      </c>
    </row>
    <row r="25" spans="1:26" x14ac:dyDescent="0.25">
      <c r="A25" s="7" t="s">
        <v>32</v>
      </c>
      <c r="B25" s="49">
        <v>-7.8</v>
      </c>
      <c r="C25" s="7"/>
      <c r="D25" s="49">
        <v>-2.4</v>
      </c>
      <c r="E25" s="7"/>
      <c r="F25" s="49">
        <v>-0.1</v>
      </c>
      <c r="G25" s="7"/>
      <c r="H25" s="49">
        <v>-5.2</v>
      </c>
      <c r="I25" s="7"/>
      <c r="J25" s="49">
        <v>-8.3000000000000007</v>
      </c>
      <c r="K25" s="7"/>
      <c r="L25" s="49">
        <v>-0.2</v>
      </c>
      <c r="M25" s="7"/>
      <c r="N25" s="49">
        <v>-2.2999999999999998</v>
      </c>
      <c r="O25" s="7"/>
      <c r="P25" s="49">
        <v>-1.1000000000000001</v>
      </c>
      <c r="Q25" s="7"/>
      <c r="R25" s="49">
        <v>-4.7</v>
      </c>
      <c r="S25" s="7"/>
      <c r="T25" s="49">
        <f>-14.9+3.1</f>
        <v>-11.8</v>
      </c>
      <c r="U25" s="7"/>
      <c r="V25" s="49">
        <f>-15.7+16.8</f>
        <v>1.1000000000000014</v>
      </c>
      <c r="W25" s="49"/>
      <c r="X25" s="26">
        <f>-5.9+3.7</f>
        <v>-2.2000000000000002</v>
      </c>
      <c r="Z25" s="35">
        <f>-9.3+3.2</f>
        <v>-6.1000000000000005</v>
      </c>
    </row>
    <row r="26" spans="1:26" x14ac:dyDescent="0.25">
      <c r="A26" s="16" t="s">
        <v>43</v>
      </c>
      <c r="B26" s="34">
        <f>SUM(B21:B25)</f>
        <v>-452.1</v>
      </c>
      <c r="C26" s="16"/>
      <c r="D26" s="34">
        <f>SUM(D21:D25)</f>
        <v>-53.5</v>
      </c>
      <c r="E26" s="16"/>
      <c r="F26" s="34">
        <f>SUM(F21:F25)</f>
        <v>-72</v>
      </c>
      <c r="G26" s="16"/>
      <c r="H26" s="34">
        <f>SUM(H21:H25)</f>
        <v>-326.60000000000002</v>
      </c>
      <c r="I26" s="16"/>
      <c r="J26" s="34">
        <f>SUM(J21:J25)</f>
        <v>-37.700000000000003</v>
      </c>
      <c r="K26" s="16"/>
      <c r="L26" s="34">
        <f>SUM(L21:L25)</f>
        <v>175.9</v>
      </c>
      <c r="M26" s="16"/>
      <c r="N26" s="34">
        <f>SUM(N21:N25)</f>
        <v>-52.9</v>
      </c>
      <c r="O26" s="16"/>
      <c r="P26" s="34">
        <f>SUM(P21:P25)</f>
        <v>-38.4</v>
      </c>
      <c r="Q26" s="16"/>
      <c r="R26" s="34">
        <f>SUM(R21:R25)</f>
        <v>-122.3</v>
      </c>
      <c r="S26" s="16"/>
      <c r="T26" s="34">
        <f>SUM(T21:T25)</f>
        <v>-48.600000000000009</v>
      </c>
      <c r="U26" s="16"/>
      <c r="V26" s="34">
        <f>SUM(V21:V25)</f>
        <v>913</v>
      </c>
      <c r="W26" s="54"/>
      <c r="X26" s="12">
        <f>SUM(X21:X25)</f>
        <v>-110.60000000000001</v>
      </c>
      <c r="Z26" s="12">
        <f>SUM(Z21:Z25)</f>
        <v>-190.2</v>
      </c>
    </row>
    <row r="27" spans="1:26" ht="42.75" customHeight="1" x14ac:dyDescent="0.25">
      <c r="A27" s="17" t="s">
        <v>44</v>
      </c>
      <c r="B27" s="51">
        <v>-3.1</v>
      </c>
      <c r="C27" s="17"/>
      <c r="D27" s="51">
        <v>0.6</v>
      </c>
      <c r="E27" s="17"/>
      <c r="F27" s="51">
        <v>-1</v>
      </c>
      <c r="G27" s="17"/>
      <c r="H27" s="51">
        <v>-2.6</v>
      </c>
      <c r="I27" s="17"/>
      <c r="J27" s="51">
        <v>3.2</v>
      </c>
      <c r="K27" s="17"/>
      <c r="L27" s="51">
        <v>2.2999999999999998</v>
      </c>
      <c r="M27" s="17"/>
      <c r="N27" s="51">
        <v>-2.1</v>
      </c>
      <c r="O27" s="17"/>
      <c r="P27" s="51">
        <v>2.4</v>
      </c>
      <c r="Q27" s="17"/>
      <c r="R27" s="51">
        <v>0.6</v>
      </c>
      <c r="S27" s="17"/>
      <c r="T27" s="51">
        <v>-10.7</v>
      </c>
      <c r="U27" s="17"/>
      <c r="V27" s="51">
        <v>-1.1000000000000001</v>
      </c>
      <c r="W27" s="51"/>
      <c r="X27" s="41">
        <v>3.7</v>
      </c>
      <c r="Z27" s="41">
        <v>5.4</v>
      </c>
    </row>
    <row r="28" spans="1:26" ht="31.5" customHeight="1" x14ac:dyDescent="0.25">
      <c r="A28" s="18" t="s">
        <v>45</v>
      </c>
      <c r="B28" s="37">
        <f>+B27+B26+B19+B13</f>
        <v>-372.40000000000009</v>
      </c>
      <c r="C28" s="18"/>
      <c r="D28" s="37">
        <f>+D27+D26+D19+D13</f>
        <v>7.5999999999999943</v>
      </c>
      <c r="E28" s="18"/>
      <c r="F28" s="37">
        <f>+F27+F26+F19+F13</f>
        <v>-56.800000000000004</v>
      </c>
      <c r="G28" s="18"/>
      <c r="H28" s="37">
        <f>+H27+H26+H19+H13</f>
        <v>-323.20000000000005</v>
      </c>
      <c r="I28" s="18"/>
      <c r="J28" s="37">
        <f>+J27+J26+J19+J13</f>
        <v>120.59999999999997</v>
      </c>
      <c r="K28" s="18"/>
      <c r="L28" s="37">
        <f>+L27+L26+L19+L13</f>
        <v>269</v>
      </c>
      <c r="M28" s="18"/>
      <c r="N28" s="37">
        <f>+N27+N26+N19+N13</f>
        <v>-0.20000000000000284</v>
      </c>
      <c r="O28" s="18"/>
      <c r="P28" s="37">
        <f>+P27+P26+P19+P13</f>
        <v>5.7000000000000028</v>
      </c>
      <c r="Q28" s="18"/>
      <c r="R28" s="37">
        <f>+R27+R26+R19+R13</f>
        <v>-153.89999999999998</v>
      </c>
      <c r="S28" s="18"/>
      <c r="T28" s="37">
        <f>+T27+T26+T19+T13</f>
        <v>51.899999999999949</v>
      </c>
      <c r="U28" s="18"/>
      <c r="V28" s="37">
        <f>+V27+V26+V19+V13</f>
        <v>56.10000000000008</v>
      </c>
      <c r="W28" s="42"/>
      <c r="X28" s="10">
        <f>+X27+X26+X19+X13</f>
        <v>58.199999999999989</v>
      </c>
      <c r="Z28" s="10">
        <f>+Z27+Z26+Z19+Z13</f>
        <v>29.5</v>
      </c>
    </row>
    <row r="29" spans="1:26" ht="31.5" customHeight="1" x14ac:dyDescent="0.25">
      <c r="A29" s="19" t="s">
        <v>104</v>
      </c>
      <c r="B29" s="41">
        <v>458</v>
      </c>
      <c r="C29" s="19"/>
      <c r="D29" s="41">
        <v>78</v>
      </c>
      <c r="E29" s="19"/>
      <c r="F29" s="41">
        <v>134.80000000000001</v>
      </c>
      <c r="G29" s="19"/>
      <c r="H29" s="41">
        <v>458</v>
      </c>
      <c r="I29" s="19"/>
      <c r="J29" s="41">
        <v>337.4</v>
      </c>
      <c r="K29" s="19"/>
      <c r="L29" s="41">
        <v>189</v>
      </c>
      <c r="M29" s="19"/>
      <c r="N29" s="41">
        <v>189.2</v>
      </c>
      <c r="O29" s="19"/>
      <c r="P29" s="41">
        <v>183.5</v>
      </c>
      <c r="Q29" s="19"/>
      <c r="R29" s="41">
        <v>337.4</v>
      </c>
      <c r="S29" s="19"/>
      <c r="T29" s="41">
        <v>285.5</v>
      </c>
      <c r="U29" s="19"/>
      <c r="V29" s="41">
        <v>229.4</v>
      </c>
      <c r="W29" s="41"/>
      <c r="X29" s="41">
        <v>174.8</v>
      </c>
      <c r="Z29" s="41">
        <v>145.30000000000001</v>
      </c>
    </row>
    <row r="30" spans="1:26" ht="31.5" customHeight="1" thickBot="1" x14ac:dyDescent="0.3">
      <c r="A30" s="19" t="s">
        <v>46</v>
      </c>
      <c r="B30" s="13">
        <f>SUM(B28:B29)</f>
        <v>85.599999999999909</v>
      </c>
      <c r="C30" s="19"/>
      <c r="D30" s="13">
        <f>SUM(D28:D29)</f>
        <v>85.6</v>
      </c>
      <c r="E30" s="19"/>
      <c r="F30" s="13">
        <f>SUM(F28:F29)</f>
        <v>78</v>
      </c>
      <c r="G30" s="19"/>
      <c r="H30" s="13">
        <f>SUM(H28:H29)</f>
        <v>134.79999999999995</v>
      </c>
      <c r="I30" s="19"/>
      <c r="J30" s="13">
        <f>SUM(J28:J29)</f>
        <v>457.99999999999994</v>
      </c>
      <c r="K30" s="19"/>
      <c r="L30" s="13">
        <f>SUM(L28:L29)</f>
        <v>458</v>
      </c>
      <c r="M30" s="19"/>
      <c r="N30" s="13">
        <f>SUM(N28:N29)</f>
        <v>189</v>
      </c>
      <c r="O30" s="19"/>
      <c r="P30" s="13">
        <f>SUM(P28:P29)</f>
        <v>189.2</v>
      </c>
      <c r="Q30" s="19"/>
      <c r="R30" s="13">
        <f>SUM(R28:R29)</f>
        <v>183.5</v>
      </c>
      <c r="S30" s="19"/>
      <c r="T30" s="13">
        <f>SUM(T28:T29)</f>
        <v>337.4</v>
      </c>
      <c r="U30" s="19"/>
      <c r="V30" s="13">
        <f>SUM(V28:V29)</f>
        <v>285.50000000000011</v>
      </c>
      <c r="W30" s="55"/>
      <c r="X30" s="13">
        <f>SUM(X28:X29)</f>
        <v>233</v>
      </c>
      <c r="Z30" s="13">
        <f>SUM(Z28:Z29)</f>
        <v>174.8</v>
      </c>
    </row>
    <row r="31" spans="1:26" ht="16.5" customHeight="1" thickTop="1" thickBot="1" x14ac:dyDescent="0.3">
      <c r="A31" s="1" t="s">
        <v>99</v>
      </c>
      <c r="B31" s="23">
        <f>+B13+B16</f>
        <v>64.3</v>
      </c>
      <c r="C31" s="1"/>
      <c r="D31" s="23">
        <f>+D13+D16</f>
        <v>46.699999999999989</v>
      </c>
      <c r="E31" s="1"/>
      <c r="F31" s="23">
        <f>+F13+F16</f>
        <v>11.400000000000002</v>
      </c>
      <c r="G31" s="1"/>
      <c r="H31" s="23">
        <f>+H13+H16</f>
        <v>6.1999999999999993</v>
      </c>
      <c r="I31" s="1"/>
      <c r="J31" s="23">
        <f>+J13+J16</f>
        <v>97.699999999999974</v>
      </c>
      <c r="K31" s="1"/>
      <c r="L31" s="23">
        <f>+L13+L16</f>
        <v>63.500000000000007</v>
      </c>
      <c r="M31" s="1"/>
      <c r="N31" s="23">
        <f>+N13+N16</f>
        <v>42.699999999999996</v>
      </c>
      <c r="O31" s="1"/>
      <c r="P31" s="23">
        <f>+P13+P16</f>
        <v>23.700000000000003</v>
      </c>
      <c r="Q31" s="1"/>
      <c r="R31" s="23">
        <f>+R13+R16</f>
        <v>-32.200000000000003</v>
      </c>
      <c r="S31" s="1"/>
      <c r="T31" s="23">
        <f>+T13+T16</f>
        <v>86.899999999999977</v>
      </c>
      <c r="U31" s="1"/>
      <c r="V31" s="23">
        <f>+V13+V16</f>
        <v>101.70000000000002</v>
      </c>
      <c r="W31" s="55"/>
      <c r="X31" s="23">
        <f>+X13+X16</f>
        <v>158.6</v>
      </c>
      <c r="Z31" s="23">
        <f>+Z13+Z16</f>
        <v>220.1</v>
      </c>
    </row>
    <row r="32" spans="1:26" ht="13" thickTop="1" x14ac:dyDescent="0.25"/>
    <row r="33" spans="1:21" ht="13" x14ac:dyDescent="0.3">
      <c r="A33" s="59" t="s">
        <v>108</v>
      </c>
      <c r="B33" s="59"/>
      <c r="C33" s="59"/>
      <c r="D33" s="59"/>
      <c r="E33" s="59"/>
      <c r="F33" s="59"/>
      <c r="G33" s="59"/>
      <c r="H33" s="59"/>
      <c r="I33" s="59"/>
      <c r="J33" s="59"/>
      <c r="K33" s="59"/>
      <c r="L33" s="59"/>
      <c r="M33" s="59"/>
      <c r="N33" s="59"/>
      <c r="O33" s="59"/>
      <c r="P33" s="59"/>
      <c r="Q33" s="59"/>
      <c r="R33" s="59"/>
      <c r="S33" s="59"/>
      <c r="T33" s="59"/>
      <c r="U33" s="59"/>
    </row>
    <row r="35" spans="1:21" x14ac:dyDescent="0.25">
      <c r="A35" s="60" t="s">
        <v>97</v>
      </c>
      <c r="B35" s="60"/>
      <c r="C35" s="60"/>
      <c r="D35" s="60"/>
      <c r="E35" s="60"/>
      <c r="F35" s="60"/>
      <c r="G35" s="60"/>
      <c r="H35" s="60"/>
      <c r="I35" s="60"/>
      <c r="J35" s="60"/>
      <c r="K35" s="60"/>
      <c r="L35" s="60"/>
      <c r="M35" s="60"/>
      <c r="N35" s="60"/>
      <c r="O35" s="60"/>
      <c r="P35" s="60"/>
      <c r="Q35" s="60"/>
      <c r="R35" s="60"/>
      <c r="S35" s="60"/>
      <c r="T35" s="60"/>
      <c r="U35" s="60"/>
    </row>
  </sheetData>
  <pageMargins left="0.7" right="0.7" top="0.75" bottom="0.75" header="0.3" footer="0.3"/>
  <pageSetup scale="48" orientation="landscape" horizontalDpi="4294967293" r:id="rId1"/>
  <headerFooter>
    <oddFooter xml:space="preserve">&amp;C_x000D_&amp;1#&amp;"Calibri"&amp;10&amp;K000000 Public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DEB8F-1C51-4F6D-B4A6-64D9C89DF492}">
  <sheetPr>
    <pageSetUpPr fitToPage="1"/>
  </sheetPr>
  <dimension ref="A1:T35"/>
  <sheetViews>
    <sheetView showGridLines="0" workbookViewId="0"/>
  </sheetViews>
  <sheetFormatPr defaultRowHeight="12.5" x14ac:dyDescent="0.25"/>
  <cols>
    <col min="1" max="1" width="26" customWidth="1"/>
    <col min="2" max="2" width="13.7265625" customWidth="1"/>
    <col min="3" max="3" width="2.7265625" customWidth="1"/>
    <col min="4" max="4" width="13.7265625" customWidth="1"/>
    <col min="5" max="5" width="2.7265625" customWidth="1"/>
    <col min="6" max="6" width="13.7265625" customWidth="1"/>
    <col min="7" max="7" width="2.7265625" customWidth="1"/>
    <col min="8" max="8" width="13.7265625" customWidth="1"/>
    <col min="9" max="9" width="2.7265625" customWidth="1"/>
    <col min="10" max="10" width="13.7265625" customWidth="1"/>
    <col min="11" max="11" width="2.7265625" customWidth="1"/>
    <col min="12" max="12" width="13.7265625" customWidth="1"/>
    <col min="13" max="13" width="2.7265625" customWidth="1"/>
    <col min="14" max="14" width="13.7265625" customWidth="1"/>
    <col min="15" max="15" width="2.7265625" customWidth="1"/>
    <col min="16" max="16" width="13.7265625" customWidth="1"/>
    <col min="17" max="17" width="2.7265625" customWidth="1"/>
    <col min="18" max="18" width="13.7265625" customWidth="1"/>
    <col min="19" max="19" width="2.7265625" customWidth="1"/>
    <col min="20" max="20" width="13.7265625" customWidth="1"/>
  </cols>
  <sheetData>
    <row r="1" spans="1:20" ht="17.5" x14ac:dyDescent="0.35">
      <c r="A1" s="2" t="s">
        <v>54</v>
      </c>
      <c r="B1" s="2"/>
      <c r="C1" s="2"/>
      <c r="D1" s="2"/>
      <c r="E1" s="2"/>
      <c r="F1" s="2"/>
      <c r="G1" s="2"/>
      <c r="H1" s="2"/>
      <c r="I1" s="2"/>
      <c r="J1" s="2"/>
      <c r="K1" s="2"/>
      <c r="L1" s="2"/>
      <c r="M1" s="2"/>
      <c r="N1" s="2"/>
      <c r="O1" s="2"/>
      <c r="P1" s="2"/>
      <c r="Q1" s="2"/>
      <c r="R1" s="2"/>
      <c r="S1" s="2"/>
      <c r="T1" s="2"/>
    </row>
    <row r="2" spans="1:20" ht="15" x14ac:dyDescent="0.3">
      <c r="A2" s="4" t="s">
        <v>48</v>
      </c>
      <c r="B2" s="4"/>
      <c r="C2" s="4"/>
      <c r="D2" s="4"/>
      <c r="E2" s="4"/>
      <c r="F2" s="4"/>
      <c r="G2" s="4"/>
      <c r="H2" s="4"/>
      <c r="I2" s="4"/>
      <c r="J2" s="4"/>
      <c r="K2" s="4"/>
      <c r="L2" s="4"/>
      <c r="M2" s="4"/>
      <c r="N2" s="4"/>
      <c r="O2" s="4"/>
      <c r="P2" s="4"/>
      <c r="Q2" s="4"/>
      <c r="R2" s="4"/>
      <c r="S2" s="4"/>
      <c r="T2" s="4"/>
    </row>
    <row r="3" spans="1:20" x14ac:dyDescent="0.25">
      <c r="A3" s="3" t="s">
        <v>57</v>
      </c>
      <c r="B3" s="3"/>
      <c r="C3" s="3"/>
      <c r="D3" s="3"/>
      <c r="E3" s="3"/>
      <c r="F3" s="3"/>
      <c r="G3" s="3"/>
      <c r="H3" s="3"/>
      <c r="I3" s="3"/>
      <c r="J3" s="3"/>
      <c r="K3" s="3"/>
      <c r="L3" s="3"/>
      <c r="M3" s="3"/>
      <c r="N3" s="3"/>
      <c r="O3" s="3"/>
      <c r="P3" s="3"/>
      <c r="Q3" s="3"/>
      <c r="R3" s="3"/>
      <c r="S3" s="3"/>
      <c r="T3" s="3"/>
    </row>
    <row r="5" spans="1:20" x14ac:dyDescent="0.25">
      <c r="B5" s="21" t="s">
        <v>144</v>
      </c>
      <c r="D5" s="21" t="s">
        <v>143</v>
      </c>
      <c r="F5" s="21" t="s">
        <v>141</v>
      </c>
      <c r="H5" s="21" t="s">
        <v>128</v>
      </c>
      <c r="J5" s="21" t="s">
        <v>123</v>
      </c>
      <c r="L5" s="21" t="s">
        <v>122</v>
      </c>
      <c r="N5" s="21" t="s">
        <v>119</v>
      </c>
      <c r="P5" s="21" t="s">
        <v>116</v>
      </c>
      <c r="R5" s="21" t="s">
        <v>114</v>
      </c>
      <c r="T5" s="21" t="s">
        <v>111</v>
      </c>
    </row>
    <row r="6" spans="1:20" x14ac:dyDescent="0.25">
      <c r="A6" s="1" t="s">
        <v>50</v>
      </c>
      <c r="B6" s="1"/>
      <c r="C6" s="1"/>
      <c r="D6" s="1"/>
      <c r="E6" s="1"/>
      <c r="F6" s="1"/>
      <c r="G6" s="1"/>
      <c r="H6" s="1"/>
      <c r="I6" s="1"/>
      <c r="J6" s="1"/>
      <c r="K6" s="1"/>
      <c r="L6" s="1"/>
      <c r="M6" s="1"/>
      <c r="N6" s="1"/>
      <c r="O6" s="1"/>
      <c r="P6" s="1"/>
      <c r="Q6" s="1"/>
      <c r="R6" s="1"/>
      <c r="S6" s="1"/>
      <c r="T6" s="1"/>
    </row>
    <row r="7" spans="1:20" x14ac:dyDescent="0.25">
      <c r="A7" s="6" t="s">
        <v>131</v>
      </c>
      <c r="B7" s="27">
        <v>288.5</v>
      </c>
      <c r="C7" s="6"/>
      <c r="D7" s="27">
        <v>93.5</v>
      </c>
      <c r="E7" s="6"/>
      <c r="F7" s="27">
        <v>98.5</v>
      </c>
      <c r="G7" s="6"/>
      <c r="H7" s="27">
        <v>96.5</v>
      </c>
      <c r="I7" s="6"/>
      <c r="J7" s="27">
        <v>364.2</v>
      </c>
      <c r="K7" s="6"/>
      <c r="L7" s="27">
        <v>95.7</v>
      </c>
      <c r="M7" s="6"/>
      <c r="N7" s="27">
        <v>88</v>
      </c>
      <c r="O7" s="6"/>
      <c r="P7" s="27">
        <v>91.5</v>
      </c>
      <c r="Q7" s="6"/>
      <c r="R7" s="27">
        <v>89.1</v>
      </c>
      <c r="S7" s="6"/>
      <c r="T7" s="27">
        <v>347.7</v>
      </c>
    </row>
    <row r="8" spans="1:20" x14ac:dyDescent="0.25">
      <c r="A8" s="6" t="s">
        <v>132</v>
      </c>
      <c r="B8" s="56">
        <v>214.8</v>
      </c>
      <c r="C8" s="6"/>
      <c r="D8" s="56">
        <v>75.099999999999994</v>
      </c>
      <c r="E8" s="6"/>
      <c r="F8" s="56">
        <v>70.2</v>
      </c>
      <c r="G8" s="6"/>
      <c r="H8" s="56">
        <v>69.400000000000006</v>
      </c>
      <c r="I8" s="6"/>
      <c r="J8" s="56">
        <v>299.2</v>
      </c>
      <c r="K8" s="6"/>
      <c r="L8" s="56">
        <v>73.099999999999994</v>
      </c>
      <c r="M8" s="6"/>
      <c r="N8" s="56">
        <v>74.5</v>
      </c>
      <c r="O8" s="6"/>
      <c r="P8" s="56">
        <v>76.3</v>
      </c>
      <c r="Q8" s="6"/>
      <c r="R8" s="56">
        <v>75.2</v>
      </c>
      <c r="S8" s="6"/>
      <c r="T8" s="56">
        <v>307.10000000000002</v>
      </c>
    </row>
    <row r="9" spans="1:20" x14ac:dyDescent="0.25">
      <c r="A9" s="6" t="s">
        <v>113</v>
      </c>
      <c r="B9" s="56">
        <v>178.2</v>
      </c>
      <c r="C9" s="6"/>
      <c r="D9" s="56">
        <v>61.1</v>
      </c>
      <c r="E9" s="6"/>
      <c r="F9" s="56">
        <v>57.4</v>
      </c>
      <c r="G9" s="6"/>
      <c r="H9" s="56">
        <v>59.7</v>
      </c>
      <c r="I9" s="6"/>
      <c r="J9" s="56">
        <v>211.8</v>
      </c>
      <c r="K9" s="6"/>
      <c r="L9" s="56">
        <v>44.1</v>
      </c>
      <c r="M9" s="6"/>
      <c r="N9" s="56">
        <v>64.099999999999994</v>
      </c>
      <c r="O9" s="6"/>
      <c r="P9" s="56">
        <v>59.3</v>
      </c>
      <c r="Q9" s="6"/>
      <c r="R9" s="56">
        <v>44.4</v>
      </c>
      <c r="S9" s="6"/>
      <c r="T9" s="56">
        <v>196.7</v>
      </c>
    </row>
    <row r="10" spans="1:20" x14ac:dyDescent="0.25">
      <c r="A10" s="6" t="s">
        <v>133</v>
      </c>
      <c r="B10" s="56">
        <v>909.4</v>
      </c>
      <c r="C10" s="6"/>
      <c r="D10" s="56">
        <v>297.3</v>
      </c>
      <c r="E10" s="6"/>
      <c r="F10" s="56">
        <v>308.8</v>
      </c>
      <c r="G10" s="6"/>
      <c r="H10" s="56">
        <v>303.39999999999998</v>
      </c>
      <c r="I10" s="6"/>
      <c r="J10" s="56">
        <v>1261.3</v>
      </c>
      <c r="K10" s="6"/>
      <c r="L10" s="56">
        <v>318.39999999999998</v>
      </c>
      <c r="M10" s="6"/>
      <c r="N10" s="56">
        <v>304.3</v>
      </c>
      <c r="O10" s="6"/>
      <c r="P10" s="56">
        <v>324.5</v>
      </c>
      <c r="Q10" s="6"/>
      <c r="R10" s="56">
        <v>314</v>
      </c>
      <c r="S10" s="6"/>
      <c r="T10" s="56">
        <v>1276.8</v>
      </c>
    </row>
    <row r="11" spans="1:20" x14ac:dyDescent="0.25">
      <c r="A11" s="6" t="s">
        <v>135</v>
      </c>
      <c r="B11" s="56">
        <v>10.3</v>
      </c>
      <c r="C11" s="6"/>
      <c r="D11" s="56">
        <v>1.4</v>
      </c>
      <c r="E11" s="6"/>
      <c r="F11" s="56">
        <v>2.9</v>
      </c>
      <c r="G11" s="6"/>
      <c r="H11" s="56">
        <v>6</v>
      </c>
      <c r="I11" s="6"/>
      <c r="J11" s="56">
        <v>55.8</v>
      </c>
      <c r="K11" s="6"/>
      <c r="L11" s="56">
        <v>6.1</v>
      </c>
      <c r="M11" s="6"/>
      <c r="N11" s="56">
        <v>6.9</v>
      </c>
      <c r="O11" s="6"/>
      <c r="P11" s="56">
        <v>20.100000000000001</v>
      </c>
      <c r="Q11" s="6"/>
      <c r="R11" s="56">
        <v>22.7</v>
      </c>
      <c r="S11" s="6"/>
      <c r="T11" s="56">
        <v>109.7</v>
      </c>
    </row>
    <row r="12" spans="1:20" ht="13" thickBot="1" x14ac:dyDescent="0.3">
      <c r="A12" s="7" t="s">
        <v>51</v>
      </c>
      <c r="B12" s="24">
        <f>SUM(B7:B11)</f>
        <v>1601.2</v>
      </c>
      <c r="C12" s="7"/>
      <c r="D12" s="24">
        <f>SUM(D7:D11)</f>
        <v>528.4</v>
      </c>
      <c r="E12" s="7"/>
      <c r="F12" s="24">
        <f>SUM(F7:F11)</f>
        <v>537.79999999999995</v>
      </c>
      <c r="G12" s="7"/>
      <c r="H12" s="24">
        <f>SUM(H7:H11)</f>
        <v>535</v>
      </c>
      <c r="I12" s="7"/>
      <c r="J12" s="24">
        <f>SUM(J7:J11)</f>
        <v>2192.3000000000002</v>
      </c>
      <c r="K12" s="7"/>
      <c r="L12" s="24">
        <f>SUM(L7:L11)</f>
        <v>537.4</v>
      </c>
      <c r="M12" s="7"/>
      <c r="N12" s="24">
        <f>SUM(N7:N11)</f>
        <v>537.79999999999995</v>
      </c>
      <c r="O12" s="7"/>
      <c r="P12" s="24">
        <f>SUM(P7:P11)</f>
        <v>571.70000000000005</v>
      </c>
      <c r="Q12" s="7"/>
      <c r="R12" s="24">
        <f>SUM(R7:R11)</f>
        <v>545.40000000000009</v>
      </c>
      <c r="S12" s="7"/>
      <c r="T12" s="24">
        <f>SUM(T7:T11)</f>
        <v>2238</v>
      </c>
    </row>
    <row r="13" spans="1:20" ht="13" thickTop="1" x14ac:dyDescent="0.25"/>
    <row r="14" spans="1:20" x14ac:dyDescent="0.25">
      <c r="A14" s="8" t="s">
        <v>52</v>
      </c>
      <c r="B14" s="8"/>
      <c r="C14" s="8"/>
      <c r="D14" s="8"/>
      <c r="E14" s="8"/>
      <c r="F14" s="8"/>
      <c r="G14" s="8"/>
      <c r="H14" s="8"/>
      <c r="I14" s="8"/>
      <c r="J14" s="8"/>
      <c r="K14" s="8"/>
      <c r="L14" s="8"/>
      <c r="M14" s="8"/>
      <c r="N14" s="8"/>
      <c r="O14" s="8"/>
      <c r="P14" s="8"/>
      <c r="Q14" s="8"/>
      <c r="R14" s="8"/>
      <c r="S14" s="8"/>
      <c r="T14" s="8"/>
    </row>
    <row r="15" spans="1:20" x14ac:dyDescent="0.25">
      <c r="A15" s="6" t="s">
        <v>131</v>
      </c>
      <c r="B15" s="27">
        <v>58.4</v>
      </c>
      <c r="C15" s="6"/>
      <c r="D15" s="27">
        <v>17.8</v>
      </c>
      <c r="E15" s="6"/>
      <c r="F15" s="27">
        <v>19.2</v>
      </c>
      <c r="G15" s="6"/>
      <c r="H15" s="27">
        <v>21.4</v>
      </c>
      <c r="I15" s="6"/>
      <c r="J15" s="27">
        <v>74.400000000000006</v>
      </c>
      <c r="K15" s="6"/>
      <c r="L15" s="27">
        <v>21.3</v>
      </c>
      <c r="M15" s="6"/>
      <c r="N15" s="27">
        <v>17.399999999999999</v>
      </c>
      <c r="O15" s="6"/>
      <c r="P15" s="27">
        <v>17.3</v>
      </c>
      <c r="Q15" s="6"/>
      <c r="R15" s="27">
        <v>18.399999999999999</v>
      </c>
      <c r="S15" s="6"/>
      <c r="T15" s="27">
        <v>70.8</v>
      </c>
    </row>
    <row r="16" spans="1:20" x14ac:dyDescent="0.25">
      <c r="A16" s="6" t="s">
        <v>132</v>
      </c>
      <c r="B16" s="56">
        <v>42.5</v>
      </c>
      <c r="C16" s="6"/>
      <c r="D16" s="56">
        <v>15.3</v>
      </c>
      <c r="E16" s="6"/>
      <c r="F16" s="56">
        <v>14</v>
      </c>
      <c r="G16" s="6"/>
      <c r="H16" s="56">
        <v>13.3</v>
      </c>
      <c r="I16" s="6"/>
      <c r="J16" s="56">
        <v>62</v>
      </c>
      <c r="K16" s="6"/>
      <c r="L16" s="56">
        <v>17.3</v>
      </c>
      <c r="M16" s="6"/>
      <c r="N16" s="56">
        <v>16.100000000000001</v>
      </c>
      <c r="O16" s="6"/>
      <c r="P16" s="56">
        <v>15.2</v>
      </c>
      <c r="Q16" s="6"/>
      <c r="R16" s="26">
        <v>13.5</v>
      </c>
      <c r="S16" s="6"/>
      <c r="T16" s="26">
        <v>71.2</v>
      </c>
    </row>
    <row r="17" spans="1:20" x14ac:dyDescent="0.25">
      <c r="A17" s="6" t="s">
        <v>113</v>
      </c>
      <c r="B17" s="56">
        <v>48.1</v>
      </c>
      <c r="C17" s="6"/>
      <c r="D17" s="56">
        <v>17.5</v>
      </c>
      <c r="E17" s="6"/>
      <c r="F17" s="56">
        <v>15.8</v>
      </c>
      <c r="G17" s="6"/>
      <c r="H17" s="56">
        <v>14.9</v>
      </c>
      <c r="I17" s="6"/>
      <c r="J17" s="56">
        <v>46.3</v>
      </c>
      <c r="K17" s="6"/>
      <c r="L17" s="56">
        <v>7.3</v>
      </c>
      <c r="M17" s="6"/>
      <c r="N17" s="56">
        <v>15.3</v>
      </c>
      <c r="O17" s="6"/>
      <c r="P17" s="56">
        <v>13.4</v>
      </c>
      <c r="Q17" s="6"/>
      <c r="R17" s="26">
        <v>10.199999999999999</v>
      </c>
      <c r="S17" s="6"/>
      <c r="T17" s="26">
        <v>44.8</v>
      </c>
    </row>
    <row r="18" spans="1:20" x14ac:dyDescent="0.25">
      <c r="A18" s="6" t="s">
        <v>133</v>
      </c>
      <c r="B18" s="56">
        <v>282.2</v>
      </c>
      <c r="C18" s="6"/>
      <c r="D18" s="56">
        <v>97.4</v>
      </c>
      <c r="E18" s="6"/>
      <c r="F18" s="56">
        <v>93.9</v>
      </c>
      <c r="G18" s="6"/>
      <c r="H18" s="56">
        <v>91</v>
      </c>
      <c r="I18" s="6"/>
      <c r="J18" s="56">
        <v>400.9</v>
      </c>
      <c r="K18" s="6"/>
      <c r="L18" s="56">
        <v>102.9</v>
      </c>
      <c r="M18" s="6"/>
      <c r="N18" s="56">
        <v>98</v>
      </c>
      <c r="O18" s="6"/>
      <c r="P18" s="56">
        <v>104.8</v>
      </c>
      <c r="Q18" s="6"/>
      <c r="R18" s="26">
        <v>95.2</v>
      </c>
      <c r="S18" s="6"/>
      <c r="T18" s="26">
        <v>399</v>
      </c>
    </row>
    <row r="19" spans="1:20" x14ac:dyDescent="0.25">
      <c r="A19" s="6" t="s">
        <v>136</v>
      </c>
      <c r="B19" s="56">
        <v>-122.5</v>
      </c>
      <c r="C19" s="6"/>
      <c r="D19" s="56">
        <v>-43.1</v>
      </c>
      <c r="E19" s="6"/>
      <c r="F19" s="56">
        <v>-39.5</v>
      </c>
      <c r="G19" s="6"/>
      <c r="H19" s="56">
        <v>-40.1</v>
      </c>
      <c r="I19" s="6"/>
      <c r="J19" s="56">
        <v>-166.5</v>
      </c>
      <c r="K19" s="6"/>
      <c r="L19" s="56">
        <v>-42.4</v>
      </c>
      <c r="M19" s="6"/>
      <c r="N19" s="56">
        <v>-44.9</v>
      </c>
      <c r="O19" s="6"/>
      <c r="P19" s="56">
        <v>-42.3</v>
      </c>
      <c r="Q19" s="6"/>
      <c r="R19" s="26">
        <v>-36.9</v>
      </c>
      <c r="S19" s="6"/>
      <c r="T19" s="26">
        <v>-167.7</v>
      </c>
    </row>
    <row r="20" spans="1:20" ht="13" thickBot="1" x14ac:dyDescent="0.3">
      <c r="A20" s="7" t="s">
        <v>51</v>
      </c>
      <c r="B20" s="24">
        <f>SUM(B15:B19)</f>
        <v>308.7</v>
      </c>
      <c r="C20" s="7"/>
      <c r="D20" s="24">
        <f>SUM(D15:D19)</f>
        <v>104.9</v>
      </c>
      <c r="E20" s="7"/>
      <c r="F20" s="24">
        <f>SUM(F15:F19)</f>
        <v>103.4</v>
      </c>
      <c r="G20" s="7"/>
      <c r="H20" s="24">
        <f>SUM(H15:H19)</f>
        <v>100.5</v>
      </c>
      <c r="I20" s="7"/>
      <c r="J20" s="24">
        <f>SUM(J15:J19)</f>
        <v>417.09999999999991</v>
      </c>
      <c r="K20" s="7"/>
      <c r="L20" s="24">
        <f>SUM(L15:L19)</f>
        <v>106.4</v>
      </c>
      <c r="M20" s="7"/>
      <c r="N20" s="24">
        <f>SUM(N15:N19)</f>
        <v>101.9</v>
      </c>
      <c r="O20" s="7"/>
      <c r="P20" s="24">
        <f>SUM(P15:P19)</f>
        <v>108.39999999999999</v>
      </c>
      <c r="Q20" s="7"/>
      <c r="R20" s="24">
        <f>SUM(R15:R19)</f>
        <v>100.4</v>
      </c>
      <c r="S20" s="7"/>
      <c r="T20" s="24">
        <f>SUM(T15:T19)</f>
        <v>418.09999999999997</v>
      </c>
    </row>
    <row r="21" spans="1:20" ht="13" thickTop="1" x14ac:dyDescent="0.25"/>
    <row r="22" spans="1:20" x14ac:dyDescent="0.25">
      <c r="A22" s="1" t="s">
        <v>53</v>
      </c>
      <c r="B22" s="1"/>
      <c r="C22" s="1"/>
      <c r="D22" s="1"/>
      <c r="E22" s="1"/>
      <c r="F22" s="1"/>
      <c r="G22" s="1"/>
      <c r="H22" s="1"/>
      <c r="I22" s="1"/>
      <c r="J22" s="1"/>
      <c r="K22" s="1"/>
      <c r="L22" s="1"/>
      <c r="M22" s="1"/>
      <c r="N22" s="1"/>
      <c r="O22" s="1"/>
      <c r="P22" s="1"/>
      <c r="Q22" s="1"/>
      <c r="R22" s="1"/>
      <c r="S22" s="1"/>
      <c r="T22" s="1"/>
    </row>
    <row r="23" spans="1:20" x14ac:dyDescent="0.25">
      <c r="A23" s="6" t="s">
        <v>131</v>
      </c>
      <c r="B23" s="72">
        <f>+B15/B7</f>
        <v>0.2024263431542461</v>
      </c>
      <c r="C23" s="6"/>
      <c r="D23" s="72">
        <f>+D15/D7</f>
        <v>0.19037433155080213</v>
      </c>
      <c r="E23" s="6"/>
      <c r="F23" s="28">
        <f>+F15/F7</f>
        <v>0.1949238578680203</v>
      </c>
      <c r="G23" s="6"/>
      <c r="H23" s="28">
        <f>+H15/H7</f>
        <v>0.22176165803108808</v>
      </c>
      <c r="I23" s="6"/>
      <c r="J23" s="28">
        <f>+J15/J7</f>
        <v>0.20428336079077433</v>
      </c>
      <c r="K23" s="6"/>
      <c r="L23" s="28">
        <f>+L15/L7</f>
        <v>0.2225705329153605</v>
      </c>
      <c r="M23" s="6"/>
      <c r="N23" s="28">
        <f>+N15/N7</f>
        <v>0.19772727272727272</v>
      </c>
      <c r="O23" s="6"/>
      <c r="P23" s="28">
        <f>+P15/P7</f>
        <v>0.18907103825136612</v>
      </c>
      <c r="Q23" s="6"/>
      <c r="R23" s="28">
        <f>+R15/R7</f>
        <v>0.20650953984287318</v>
      </c>
      <c r="S23" s="6"/>
      <c r="T23" s="28">
        <f>+T15/T7</f>
        <v>0.20362381363244175</v>
      </c>
    </row>
    <row r="24" spans="1:20" x14ac:dyDescent="0.25">
      <c r="A24" s="6" t="s">
        <v>132</v>
      </c>
      <c r="B24" s="28">
        <f>+B16/B8</f>
        <v>0.1978584729981378</v>
      </c>
      <c r="C24" s="6"/>
      <c r="D24" s="72">
        <f>+D16/D8</f>
        <v>0.20372836218375501</v>
      </c>
      <c r="E24" s="6"/>
      <c r="F24" s="28">
        <f>+F16/F8</f>
        <v>0.19943019943019943</v>
      </c>
      <c r="G24" s="6"/>
      <c r="H24" s="28">
        <f>+H16/H8</f>
        <v>0.19164265129682997</v>
      </c>
      <c r="I24" s="6"/>
      <c r="J24" s="28">
        <f>+J16/J8</f>
        <v>0.20721925133689839</v>
      </c>
      <c r="K24" s="6"/>
      <c r="L24" s="28">
        <f>+L16/L8</f>
        <v>0.23666210670314641</v>
      </c>
      <c r="M24" s="6"/>
      <c r="N24" s="28">
        <f>+N16/N8</f>
        <v>0.2161073825503356</v>
      </c>
      <c r="O24" s="6"/>
      <c r="P24" s="28">
        <f>+P16/P8</f>
        <v>0.19921363040629095</v>
      </c>
      <c r="Q24" s="6"/>
      <c r="R24" s="28">
        <f>+R16/R8</f>
        <v>0.17952127659574468</v>
      </c>
      <c r="S24" s="6"/>
      <c r="T24" s="28">
        <f>+T16/T8</f>
        <v>0.23184630413546076</v>
      </c>
    </row>
    <row r="25" spans="1:20" x14ac:dyDescent="0.25">
      <c r="A25" s="6" t="s">
        <v>113</v>
      </c>
      <c r="B25" s="28">
        <f>+B17/B9</f>
        <v>0.2699214365881033</v>
      </c>
      <c r="C25" s="6"/>
      <c r="D25" s="72">
        <f>+D17/D9</f>
        <v>0.28641571194762683</v>
      </c>
      <c r="E25" s="6"/>
      <c r="F25" s="28">
        <f>+F17/F9</f>
        <v>0.27526132404181186</v>
      </c>
      <c r="G25" s="6"/>
      <c r="H25" s="28">
        <f>+H17/H9</f>
        <v>0.24958123953098826</v>
      </c>
      <c r="I25" s="6"/>
      <c r="J25" s="28">
        <f>+J17/J9</f>
        <v>0.21860245514636448</v>
      </c>
      <c r="K25" s="6"/>
      <c r="L25" s="28">
        <f>+L17/L9</f>
        <v>0.1655328798185941</v>
      </c>
      <c r="M25" s="6"/>
      <c r="N25" s="28">
        <f>+N17/N9</f>
        <v>0.23868954758190331</v>
      </c>
      <c r="O25" s="6"/>
      <c r="P25" s="28">
        <f>+P17/P9</f>
        <v>0.22596964586846544</v>
      </c>
      <c r="Q25" s="6"/>
      <c r="R25" s="28">
        <f>+R17/R9</f>
        <v>0.22972972972972971</v>
      </c>
      <c r="S25" s="6"/>
      <c r="T25" s="28">
        <f>+T17/T9</f>
        <v>0.22775800711743771</v>
      </c>
    </row>
    <row r="26" spans="1:20" x14ac:dyDescent="0.25">
      <c r="A26" s="6" t="s">
        <v>133</v>
      </c>
      <c r="B26" s="28">
        <f>+B18/B10</f>
        <v>0.31031449307235537</v>
      </c>
      <c r="C26" s="6"/>
      <c r="D26" s="72">
        <f>+D18/D10</f>
        <v>0.32761520349815004</v>
      </c>
      <c r="E26" s="6"/>
      <c r="F26" s="28">
        <f>+F18/F10</f>
        <v>0.30408031088082904</v>
      </c>
      <c r="G26" s="6"/>
      <c r="H26" s="28">
        <f>+H18/H10</f>
        <v>0.2999340804218853</v>
      </c>
      <c r="I26" s="6"/>
      <c r="J26" s="28">
        <f>+J18/J10</f>
        <v>0.31784666613811147</v>
      </c>
      <c r="K26" s="6"/>
      <c r="L26" s="28">
        <f>+L18/L10</f>
        <v>0.32317839195979903</v>
      </c>
      <c r="M26" s="6"/>
      <c r="N26" s="28">
        <f>+N18/N10</f>
        <v>0.32205060795267826</v>
      </c>
      <c r="O26" s="6"/>
      <c r="P26" s="28">
        <f>+P18/P10</f>
        <v>0.32295839753466871</v>
      </c>
      <c r="Q26" s="6"/>
      <c r="R26" s="28">
        <f>+R18/R10</f>
        <v>0.30318471337579617</v>
      </c>
      <c r="S26" s="6"/>
      <c r="T26" s="28">
        <f>+T18/T10</f>
        <v>0.3125</v>
      </c>
    </row>
    <row r="27" spans="1:20" x14ac:dyDescent="0.25">
      <c r="A27" s="7" t="s">
        <v>51</v>
      </c>
      <c r="B27" s="28">
        <f>+B20/B12</f>
        <v>0.19279290532100923</v>
      </c>
      <c r="C27" s="7"/>
      <c r="D27" s="72">
        <f>+D20/D12</f>
        <v>0.19852384557153674</v>
      </c>
      <c r="E27" s="7"/>
      <c r="F27" s="28">
        <f>+F20/F12</f>
        <v>0.19226478244700634</v>
      </c>
      <c r="G27" s="7"/>
      <c r="H27" s="28">
        <f>+H20/H12</f>
        <v>0.18785046728971963</v>
      </c>
      <c r="I27" s="7"/>
      <c r="J27" s="28">
        <f>+J20/J12</f>
        <v>0.19025680791862423</v>
      </c>
      <c r="K27" s="7"/>
      <c r="L27" s="28">
        <f>+L20/L12</f>
        <v>0.1979903237811686</v>
      </c>
      <c r="M27" s="7"/>
      <c r="N27" s="28">
        <f>+N20/N12</f>
        <v>0.18947564150241727</v>
      </c>
      <c r="O27" s="7"/>
      <c r="P27" s="28">
        <f>+P20/P12</f>
        <v>0.1896099352807416</v>
      </c>
      <c r="Q27" s="7"/>
      <c r="R27" s="28">
        <f>+R20/R12</f>
        <v>0.18408507517418407</v>
      </c>
      <c r="S27" s="7"/>
      <c r="T27" s="28">
        <f>+T20/T12</f>
        <v>0.18681858802502233</v>
      </c>
    </row>
    <row r="29" spans="1:20" ht="13" x14ac:dyDescent="0.3">
      <c r="A29" s="59" t="s">
        <v>108</v>
      </c>
      <c r="B29" s="59"/>
      <c r="C29" s="59"/>
      <c r="D29" s="59"/>
      <c r="E29" s="59"/>
      <c r="F29" s="59"/>
      <c r="G29" s="59"/>
      <c r="H29" s="59"/>
      <c r="I29" s="59"/>
      <c r="J29" s="59"/>
      <c r="K29" s="59"/>
      <c r="L29" s="59"/>
      <c r="M29" s="59"/>
      <c r="N29" s="59"/>
      <c r="O29" s="59"/>
      <c r="P29" s="59"/>
      <c r="Q29" s="59"/>
      <c r="R29" s="59"/>
      <c r="S29" s="59"/>
      <c r="T29" s="59"/>
    </row>
    <row r="31" spans="1:20" x14ac:dyDescent="0.25">
      <c r="A31" s="64" t="s">
        <v>134</v>
      </c>
      <c r="B31" s="64"/>
      <c r="C31" s="64"/>
      <c r="D31" s="64"/>
      <c r="E31" s="64"/>
      <c r="F31" s="64"/>
      <c r="G31" s="64"/>
      <c r="H31" s="64"/>
      <c r="I31" s="64"/>
      <c r="J31" s="64"/>
      <c r="K31" s="64"/>
      <c r="L31" s="64"/>
      <c r="M31" s="64"/>
      <c r="N31" s="64"/>
      <c r="O31" s="64"/>
      <c r="P31" s="64"/>
      <c r="Q31" s="64"/>
      <c r="R31" s="64"/>
      <c r="S31" s="64"/>
      <c r="T31" s="64"/>
    </row>
    <row r="32" spans="1:20" x14ac:dyDescent="0.25">
      <c r="A32" s="64" t="s">
        <v>137</v>
      </c>
      <c r="B32" s="64"/>
      <c r="C32" s="64"/>
      <c r="D32" s="64"/>
      <c r="E32" s="64"/>
      <c r="F32" s="64"/>
      <c r="G32" s="64"/>
      <c r="H32" s="64"/>
      <c r="I32" s="64"/>
      <c r="J32" s="64"/>
      <c r="K32" s="64"/>
      <c r="L32" s="64"/>
      <c r="M32" s="64"/>
      <c r="N32" s="64"/>
      <c r="O32" s="64"/>
      <c r="P32" s="64"/>
      <c r="Q32" s="64"/>
      <c r="R32" s="64"/>
      <c r="S32" s="64"/>
      <c r="T32" s="64"/>
    </row>
    <row r="33" spans="1:20" x14ac:dyDescent="0.25">
      <c r="A33" s="64" t="s">
        <v>138</v>
      </c>
      <c r="B33" s="64"/>
      <c r="C33" s="64"/>
      <c r="D33" s="64"/>
      <c r="E33" s="64"/>
      <c r="F33" s="64"/>
      <c r="G33" s="64"/>
      <c r="H33" s="64"/>
      <c r="I33" s="64"/>
      <c r="J33" s="64"/>
      <c r="K33" s="64"/>
      <c r="L33" s="64"/>
      <c r="M33" s="64"/>
      <c r="N33" s="64"/>
      <c r="O33" s="64"/>
      <c r="P33" s="64"/>
      <c r="Q33" s="64"/>
      <c r="R33" s="64"/>
      <c r="S33" s="64"/>
      <c r="T33" s="64"/>
    </row>
    <row r="34" spans="1:20" x14ac:dyDescent="0.25">
      <c r="A34" s="64"/>
      <c r="B34" s="64"/>
      <c r="C34" s="64"/>
      <c r="D34" s="64"/>
      <c r="E34" s="64"/>
      <c r="F34" s="64"/>
      <c r="G34" s="64"/>
      <c r="H34" s="64"/>
      <c r="I34" s="64"/>
      <c r="J34" s="64"/>
      <c r="K34" s="64"/>
      <c r="L34" s="64"/>
      <c r="M34" s="64"/>
      <c r="N34" s="64"/>
      <c r="O34" s="64"/>
      <c r="P34" s="64"/>
      <c r="Q34" s="64"/>
      <c r="R34" s="64"/>
      <c r="S34" s="64"/>
      <c r="T34" s="64"/>
    </row>
    <row r="35" spans="1:20" x14ac:dyDescent="0.25">
      <c r="A35" s="64" t="s">
        <v>105</v>
      </c>
      <c r="B35" s="64"/>
      <c r="C35" s="64"/>
      <c r="D35" s="64"/>
      <c r="E35" s="64"/>
      <c r="F35" s="64"/>
      <c r="G35" s="64"/>
      <c r="H35" s="64"/>
      <c r="I35" s="64"/>
      <c r="J35" s="64"/>
      <c r="K35" s="64"/>
      <c r="L35" s="64"/>
      <c r="M35" s="64"/>
      <c r="N35" s="64"/>
      <c r="O35" s="64"/>
      <c r="P35" s="64"/>
      <c r="Q35" s="64"/>
      <c r="R35" s="64"/>
      <c r="S35" s="64"/>
      <c r="T35" s="64"/>
    </row>
  </sheetData>
  <pageMargins left="0.7" right="0.7" top="0.75" bottom="0.75" header="0.3" footer="0.3"/>
  <pageSetup scale="55" orientation="landscape" r:id="rId1"/>
  <headerFooter>
    <oddFooter xml:space="preserve">&amp;C_x000D_&amp;1#&amp;"Calibri"&amp;10&amp;K000000 Public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892D2-A721-43C5-BC5E-3C2B9ACE2ED5}">
  <sheetPr>
    <pageSetUpPr fitToPage="1"/>
  </sheetPr>
  <dimension ref="A1:AB25"/>
  <sheetViews>
    <sheetView showGridLines="0" workbookViewId="0"/>
  </sheetViews>
  <sheetFormatPr defaultRowHeight="12.5" x14ac:dyDescent="0.25"/>
  <cols>
    <col min="1" max="1" width="51" customWidth="1"/>
    <col min="2" max="2" width="13.7265625" customWidth="1"/>
    <col min="3" max="3" width="2.7265625" customWidth="1"/>
    <col min="4" max="4" width="13.7265625" customWidth="1"/>
    <col min="5" max="5" width="2.7265625" customWidth="1"/>
    <col min="6" max="6" width="13.7265625" customWidth="1"/>
    <col min="7" max="7" width="2.7265625" customWidth="1"/>
    <col min="8" max="8" width="13.7265625" customWidth="1"/>
    <col min="9" max="9" width="2.7265625" customWidth="1"/>
    <col min="10" max="10" width="13.7265625" customWidth="1"/>
    <col min="11" max="11" width="2.7265625" customWidth="1"/>
    <col min="12" max="12" width="13.81640625" customWidth="1"/>
    <col min="13" max="13" width="2.7265625" customWidth="1"/>
    <col min="14" max="14" width="13.81640625" customWidth="1"/>
    <col min="15" max="15" width="2.7265625" customWidth="1"/>
    <col min="16" max="16" width="13.7265625" customWidth="1"/>
    <col min="17" max="17" width="2.7265625" customWidth="1"/>
    <col min="18" max="18" width="13.7265625" customWidth="1"/>
    <col min="19" max="19" width="2.7265625" customWidth="1"/>
    <col min="20" max="20" width="13.7265625" customWidth="1"/>
    <col min="21" max="21" width="2.7265625" customWidth="1"/>
    <col min="22" max="22" width="13.7265625" customWidth="1"/>
    <col min="23" max="23" width="2.7265625" customWidth="1"/>
    <col min="24" max="24" width="13.7265625" customWidth="1"/>
    <col min="25" max="25" width="2.7265625" customWidth="1"/>
    <col min="26" max="26" width="13.7265625" customWidth="1"/>
  </cols>
  <sheetData>
    <row r="1" spans="1:28" ht="17.5" x14ac:dyDescent="0.35">
      <c r="A1" s="2" t="s">
        <v>54</v>
      </c>
      <c r="B1" s="2"/>
      <c r="C1" s="2"/>
      <c r="D1" s="2"/>
      <c r="E1" s="2"/>
      <c r="F1" s="2"/>
      <c r="G1" s="2"/>
      <c r="H1" s="2"/>
      <c r="I1" s="2"/>
      <c r="J1" s="2"/>
      <c r="K1" s="2"/>
      <c r="L1" s="2"/>
      <c r="M1" s="2"/>
      <c r="N1" s="2"/>
      <c r="O1" s="2"/>
      <c r="P1" s="2"/>
      <c r="Q1" s="2"/>
      <c r="R1" s="2"/>
      <c r="S1" s="2"/>
      <c r="T1" s="2"/>
      <c r="U1" s="2"/>
      <c r="V1" s="2"/>
      <c r="W1" s="2"/>
    </row>
    <row r="2" spans="1:28" ht="15" x14ac:dyDescent="0.3">
      <c r="A2" s="4" t="s">
        <v>63</v>
      </c>
      <c r="B2" s="4"/>
      <c r="C2" s="4"/>
      <c r="D2" s="4"/>
      <c r="E2" s="4"/>
      <c r="F2" s="4"/>
      <c r="G2" s="4"/>
      <c r="H2" s="4"/>
      <c r="I2" s="4"/>
      <c r="J2" s="4"/>
      <c r="K2" s="4"/>
      <c r="L2" s="4"/>
      <c r="M2" s="4"/>
      <c r="N2" s="4"/>
      <c r="O2" s="4"/>
      <c r="P2" s="4"/>
      <c r="Q2" s="4"/>
      <c r="R2" s="4"/>
      <c r="S2" s="4"/>
      <c r="T2" s="4"/>
      <c r="U2" s="4"/>
      <c r="V2" s="4"/>
      <c r="W2" s="4"/>
    </row>
    <row r="3" spans="1:28" ht="15" x14ac:dyDescent="0.3">
      <c r="A3" s="4" t="s">
        <v>100</v>
      </c>
      <c r="B3" s="4"/>
      <c r="C3" s="4"/>
      <c r="D3" s="4"/>
      <c r="E3" s="4"/>
      <c r="F3" s="4"/>
      <c r="G3" s="4"/>
      <c r="H3" s="4"/>
      <c r="I3" s="4"/>
      <c r="J3" s="4"/>
      <c r="K3" s="4"/>
      <c r="L3" s="4"/>
      <c r="M3" s="4"/>
      <c r="N3" s="4"/>
      <c r="O3" s="4"/>
      <c r="P3" s="4"/>
      <c r="Q3" s="4"/>
      <c r="R3" s="4"/>
      <c r="S3" s="4"/>
      <c r="T3" s="4"/>
      <c r="U3" s="4"/>
      <c r="V3" s="4"/>
      <c r="W3" s="4"/>
    </row>
    <row r="4" spans="1:28" x14ac:dyDescent="0.25">
      <c r="A4" s="3" t="s">
        <v>57</v>
      </c>
      <c r="B4" s="3"/>
      <c r="C4" s="3"/>
      <c r="D4" s="3"/>
      <c r="E4" s="3"/>
      <c r="F4" s="3"/>
      <c r="G4" s="3"/>
      <c r="H4" s="3"/>
      <c r="I4" s="3"/>
      <c r="J4" s="3"/>
      <c r="K4" s="3"/>
      <c r="L4" s="3"/>
      <c r="M4" s="3"/>
      <c r="N4" s="3"/>
      <c r="O4" s="3"/>
      <c r="P4" s="3"/>
      <c r="Q4" s="3"/>
      <c r="R4" s="3"/>
      <c r="S4" s="3"/>
      <c r="T4" s="3"/>
      <c r="U4" s="3"/>
      <c r="V4" s="3"/>
      <c r="W4" s="3"/>
    </row>
    <row r="5" spans="1:28" x14ac:dyDescent="0.25">
      <c r="A5" s="3"/>
      <c r="B5" s="3"/>
      <c r="C5" s="3"/>
      <c r="D5" s="3"/>
      <c r="E5" s="3"/>
      <c r="F5" s="3"/>
      <c r="G5" s="3"/>
      <c r="H5" s="3"/>
      <c r="I5" s="3"/>
      <c r="J5" s="3"/>
      <c r="K5" s="3"/>
      <c r="L5" s="3"/>
      <c r="M5" s="3"/>
      <c r="N5" s="3"/>
      <c r="O5" s="3"/>
      <c r="P5" s="3"/>
      <c r="Q5" s="3"/>
      <c r="R5" s="3"/>
      <c r="S5" s="3"/>
      <c r="T5" s="3"/>
      <c r="U5" s="3"/>
      <c r="V5" s="3"/>
      <c r="W5" s="3"/>
    </row>
    <row r="6" spans="1:28" x14ac:dyDescent="0.25">
      <c r="B6" s="21" t="s">
        <v>144</v>
      </c>
      <c r="D6" s="21" t="s">
        <v>143</v>
      </c>
      <c r="F6" s="21" t="s">
        <v>141</v>
      </c>
      <c r="H6" s="21" t="s">
        <v>128</v>
      </c>
      <c r="J6" s="21" t="s">
        <v>123</v>
      </c>
      <c r="L6" s="21" t="s">
        <v>122</v>
      </c>
      <c r="N6" s="21" t="s">
        <v>119</v>
      </c>
      <c r="P6" s="21" t="s">
        <v>116</v>
      </c>
      <c r="R6" s="21" t="s">
        <v>114</v>
      </c>
      <c r="T6" s="21" t="s">
        <v>111</v>
      </c>
      <c r="V6" s="21" t="s">
        <v>93</v>
      </c>
      <c r="X6" s="21" t="s">
        <v>58</v>
      </c>
      <c r="Z6" s="21" t="s">
        <v>59</v>
      </c>
    </row>
    <row r="7" spans="1:28" x14ac:dyDescent="0.25">
      <c r="A7" s="1" t="s">
        <v>64</v>
      </c>
      <c r="B7" s="11">
        <v>40.299999999999997</v>
      </c>
      <c r="C7" s="1"/>
      <c r="D7" s="11">
        <v>8.9</v>
      </c>
      <c r="E7" s="1"/>
      <c r="F7" s="11">
        <v>20.5</v>
      </c>
      <c r="G7" s="1"/>
      <c r="H7" s="11">
        <v>10.8</v>
      </c>
      <c r="I7" s="1"/>
      <c r="J7" s="11">
        <v>26.2</v>
      </c>
      <c r="K7" s="1"/>
      <c r="L7" s="11">
        <v>15</v>
      </c>
      <c r="M7" s="1"/>
      <c r="N7" s="11">
        <v>-8</v>
      </c>
      <c r="O7" s="1"/>
      <c r="P7" s="11">
        <v>16.399999999999999</v>
      </c>
      <c r="Q7" s="1"/>
      <c r="R7" s="11">
        <v>2.8</v>
      </c>
      <c r="S7" s="1"/>
      <c r="T7" s="11">
        <v>65.5</v>
      </c>
      <c r="U7" s="1"/>
      <c r="V7" s="11">
        <v>62.8</v>
      </c>
      <c r="W7" s="11"/>
      <c r="X7" s="27">
        <v>5.3</v>
      </c>
      <c r="Y7" s="27"/>
      <c r="Z7" s="27">
        <v>-223.8</v>
      </c>
      <c r="AA7" s="27"/>
      <c r="AB7" s="27"/>
    </row>
    <row r="8" spans="1:28" x14ac:dyDescent="0.25">
      <c r="A8" s="6" t="s">
        <v>84</v>
      </c>
      <c r="B8" s="48">
        <v>-0.1</v>
      </c>
      <c r="C8" s="6"/>
      <c r="D8" s="48">
        <v>0</v>
      </c>
      <c r="E8" s="6"/>
      <c r="F8" s="48">
        <v>0</v>
      </c>
      <c r="G8" s="6"/>
      <c r="H8" s="48">
        <v>0</v>
      </c>
      <c r="I8" s="6"/>
      <c r="J8" s="48">
        <v>-0.1</v>
      </c>
      <c r="K8" s="6"/>
      <c r="L8" s="48">
        <v>0</v>
      </c>
      <c r="M8" s="6"/>
      <c r="N8" s="48">
        <v>0</v>
      </c>
      <c r="O8" s="6"/>
      <c r="P8" s="48">
        <v>0</v>
      </c>
      <c r="Q8" s="6"/>
      <c r="R8" s="48">
        <v>0</v>
      </c>
      <c r="S8" s="6"/>
      <c r="T8" s="48">
        <v>-0.1</v>
      </c>
      <c r="U8" s="6"/>
      <c r="V8" s="48">
        <v>-0.2</v>
      </c>
      <c r="W8" s="48"/>
      <c r="X8" s="9">
        <v>-0.1</v>
      </c>
      <c r="Y8" s="27"/>
      <c r="Z8" s="30">
        <v>0</v>
      </c>
      <c r="AA8" s="27"/>
      <c r="AB8" s="27"/>
    </row>
    <row r="9" spans="1:28" x14ac:dyDescent="0.25">
      <c r="A9" s="6" t="s">
        <v>10</v>
      </c>
      <c r="B9" s="48">
        <v>90.9</v>
      </c>
      <c r="C9" s="6"/>
      <c r="D9" s="48">
        <v>29.9</v>
      </c>
      <c r="E9" s="6"/>
      <c r="F9" s="48">
        <v>30.2</v>
      </c>
      <c r="G9" s="6"/>
      <c r="H9" s="48">
        <v>30.8</v>
      </c>
      <c r="I9" s="6"/>
      <c r="J9" s="48">
        <v>125.6</v>
      </c>
      <c r="K9" s="6"/>
      <c r="L9" s="48">
        <v>31.7</v>
      </c>
      <c r="M9" s="6"/>
      <c r="N9" s="48">
        <v>32</v>
      </c>
      <c r="O9" s="6"/>
      <c r="P9" s="48">
        <v>31.9</v>
      </c>
      <c r="Q9" s="6"/>
      <c r="R9" s="48">
        <v>30</v>
      </c>
      <c r="S9" s="6"/>
      <c r="T9" s="48">
        <v>94.4</v>
      </c>
      <c r="U9" s="6"/>
      <c r="V9" s="48">
        <v>55.6</v>
      </c>
      <c r="W9" s="48"/>
      <c r="X9" s="9">
        <v>23.1</v>
      </c>
      <c r="Y9" s="26"/>
      <c r="Z9" s="26">
        <v>34.700000000000003</v>
      </c>
      <c r="AA9" s="27"/>
      <c r="AB9" s="27"/>
    </row>
    <row r="10" spans="1:28" x14ac:dyDescent="0.25">
      <c r="A10" s="6" t="s">
        <v>83</v>
      </c>
      <c r="B10" s="48">
        <v>20.5</v>
      </c>
      <c r="C10" s="6"/>
      <c r="D10" s="48">
        <v>4.5999999999999996</v>
      </c>
      <c r="E10" s="6"/>
      <c r="F10" s="48">
        <v>10.4</v>
      </c>
      <c r="G10" s="6"/>
      <c r="H10" s="48">
        <v>5.6</v>
      </c>
      <c r="I10" s="6"/>
      <c r="J10" s="48">
        <v>13.6</v>
      </c>
      <c r="K10" s="6"/>
      <c r="L10" s="48">
        <v>4.4000000000000004</v>
      </c>
      <c r="M10" s="6"/>
      <c r="N10" s="48">
        <v>-1.2</v>
      </c>
      <c r="O10" s="6"/>
      <c r="P10" s="48">
        <v>6.6</v>
      </c>
      <c r="Q10" s="6"/>
      <c r="R10" s="48">
        <v>3.7</v>
      </c>
      <c r="S10" s="6"/>
      <c r="T10" s="48">
        <v>18.899999999999999</v>
      </c>
      <c r="U10" s="6"/>
      <c r="V10" s="48">
        <v>31</v>
      </c>
      <c r="W10" s="48"/>
      <c r="X10" s="9">
        <v>21.5</v>
      </c>
      <c r="Y10" s="26"/>
      <c r="Z10" s="26">
        <v>8.1</v>
      </c>
      <c r="AA10" s="27"/>
      <c r="AB10" s="27"/>
    </row>
    <row r="11" spans="1:28" x14ac:dyDescent="0.25">
      <c r="A11" s="6" t="s">
        <v>13</v>
      </c>
      <c r="B11" s="48">
        <v>127.7</v>
      </c>
      <c r="C11" s="6"/>
      <c r="D11" s="48">
        <v>44.3</v>
      </c>
      <c r="E11" s="6"/>
      <c r="F11" s="48">
        <v>41.7</v>
      </c>
      <c r="G11" s="6"/>
      <c r="H11" s="48">
        <v>41.7</v>
      </c>
      <c r="I11" s="6"/>
      <c r="J11" s="48">
        <v>169.7</v>
      </c>
      <c r="K11" s="6"/>
      <c r="L11" s="48">
        <v>44.7</v>
      </c>
      <c r="M11" s="6"/>
      <c r="N11" s="48">
        <v>38.9</v>
      </c>
      <c r="O11" s="6"/>
      <c r="P11" s="48">
        <v>42.6</v>
      </c>
      <c r="Q11" s="6"/>
      <c r="R11" s="48">
        <v>43.5</v>
      </c>
      <c r="S11" s="6"/>
      <c r="T11" s="48">
        <v>172.6</v>
      </c>
      <c r="U11" s="6"/>
      <c r="V11" s="48">
        <v>148.80000000000001</v>
      </c>
      <c r="W11" s="48"/>
      <c r="X11" s="9">
        <v>110.8</v>
      </c>
      <c r="Y11" s="26"/>
      <c r="Z11" s="26">
        <v>126</v>
      </c>
      <c r="AA11" s="27"/>
      <c r="AB11" s="27"/>
    </row>
    <row r="12" spans="1:28" x14ac:dyDescent="0.25">
      <c r="A12" s="8" t="s">
        <v>14</v>
      </c>
      <c r="B12" s="29">
        <f>SUM(B7:B11)</f>
        <v>279.3</v>
      </c>
      <c r="C12" s="8"/>
      <c r="D12" s="29">
        <f>SUM(D7:D11)</f>
        <v>87.699999999999989</v>
      </c>
      <c r="E12" s="8"/>
      <c r="F12" s="29">
        <f>SUM(F7:F11)</f>
        <v>102.80000000000001</v>
      </c>
      <c r="G12" s="8"/>
      <c r="H12" s="29">
        <f>SUM(H7:H11)</f>
        <v>88.9</v>
      </c>
      <c r="I12" s="8"/>
      <c r="J12" s="29">
        <f>SUM(J7:J11)</f>
        <v>335</v>
      </c>
      <c r="K12" s="8"/>
      <c r="L12" s="29">
        <f>SUM(L7:L11)</f>
        <v>95.800000000000011</v>
      </c>
      <c r="M12" s="8"/>
      <c r="N12" s="29">
        <f>SUM(N7:N11)</f>
        <v>61.7</v>
      </c>
      <c r="O12" s="8"/>
      <c r="P12" s="29">
        <f>SUM(P7:P11)</f>
        <v>97.5</v>
      </c>
      <c r="Q12" s="8"/>
      <c r="R12" s="29">
        <f>SUM(R7:R11)</f>
        <v>80</v>
      </c>
      <c r="S12" s="8"/>
      <c r="T12" s="29">
        <f>SUM(T7:T11)</f>
        <v>351.3</v>
      </c>
      <c r="U12" s="8"/>
      <c r="V12" s="29">
        <f>SUM(V7:V11)</f>
        <v>298</v>
      </c>
      <c r="W12" s="8"/>
      <c r="X12" s="29">
        <f>SUM(X7:X11)</f>
        <v>160.6</v>
      </c>
      <c r="Y12" s="26"/>
      <c r="Z12" s="29">
        <f>SUM(Z7:Z11)</f>
        <v>-55.000000000000028</v>
      </c>
      <c r="AA12" s="27"/>
      <c r="AB12" s="27"/>
    </row>
    <row r="13" spans="1:28" x14ac:dyDescent="0.25">
      <c r="A13" s="6" t="s">
        <v>9</v>
      </c>
      <c r="B13" s="48">
        <v>6.7</v>
      </c>
      <c r="C13" s="6"/>
      <c r="D13" s="48">
        <v>6.7</v>
      </c>
      <c r="E13" s="6"/>
      <c r="F13" s="48">
        <v>0</v>
      </c>
      <c r="G13" s="6"/>
      <c r="H13" s="48">
        <v>0</v>
      </c>
      <c r="I13" s="6"/>
      <c r="J13" s="48">
        <v>0</v>
      </c>
      <c r="K13" s="6"/>
      <c r="L13" s="48">
        <v>0</v>
      </c>
      <c r="M13" s="6"/>
      <c r="N13" s="48">
        <v>0</v>
      </c>
      <c r="O13" s="6"/>
      <c r="P13" s="48">
        <v>0</v>
      </c>
      <c r="Q13" s="6"/>
      <c r="R13" s="48">
        <v>0</v>
      </c>
      <c r="S13" s="6"/>
      <c r="T13" s="48">
        <v>0</v>
      </c>
      <c r="U13" s="6"/>
      <c r="V13" s="48">
        <v>0</v>
      </c>
      <c r="W13" s="48"/>
      <c r="X13" s="26">
        <v>101.7</v>
      </c>
      <c r="Y13" s="26"/>
      <c r="Z13" s="26">
        <v>421.1</v>
      </c>
      <c r="AA13" s="27"/>
      <c r="AB13" s="27"/>
    </row>
    <row r="14" spans="1:28" x14ac:dyDescent="0.25">
      <c r="A14" s="6" t="s">
        <v>65</v>
      </c>
      <c r="B14" s="48">
        <v>37</v>
      </c>
      <c r="C14" s="6"/>
      <c r="D14" s="48">
        <v>11.3</v>
      </c>
      <c r="E14" s="6"/>
      <c r="F14" s="48">
        <v>11</v>
      </c>
      <c r="G14" s="6"/>
      <c r="H14" s="48">
        <v>14.8</v>
      </c>
      <c r="I14" s="6"/>
      <c r="J14" s="48">
        <v>90.5</v>
      </c>
      <c r="K14" s="6"/>
      <c r="L14" s="48">
        <v>19.5</v>
      </c>
      <c r="M14" s="6"/>
      <c r="N14" s="48">
        <v>29.4</v>
      </c>
      <c r="O14" s="6"/>
      <c r="P14" s="48">
        <v>27.5</v>
      </c>
      <c r="Q14" s="6"/>
      <c r="R14" s="48">
        <v>14.1</v>
      </c>
      <c r="S14" s="6"/>
      <c r="T14" s="48">
        <v>63.1</v>
      </c>
      <c r="U14" s="6"/>
      <c r="V14" s="48">
        <v>59</v>
      </c>
      <c r="W14" s="48"/>
      <c r="X14" s="26">
        <v>80.7</v>
      </c>
      <c r="Y14" s="26"/>
      <c r="Z14" s="26">
        <v>79.5</v>
      </c>
      <c r="AA14" s="27"/>
      <c r="AB14" s="27"/>
    </row>
    <row r="15" spans="1:28" x14ac:dyDescent="0.25">
      <c r="A15" s="6" t="s">
        <v>66</v>
      </c>
      <c r="B15" s="48">
        <v>0</v>
      </c>
      <c r="C15" s="6"/>
      <c r="D15" s="48">
        <v>0</v>
      </c>
      <c r="E15" s="6"/>
      <c r="F15" s="48">
        <v>0</v>
      </c>
      <c r="G15" s="6"/>
      <c r="H15" s="48">
        <v>0</v>
      </c>
      <c r="I15" s="6"/>
      <c r="J15" s="48">
        <v>0</v>
      </c>
      <c r="K15" s="6"/>
      <c r="L15" s="48">
        <v>0</v>
      </c>
      <c r="M15" s="6"/>
      <c r="N15" s="48">
        <v>0</v>
      </c>
      <c r="O15" s="6"/>
      <c r="P15" s="48">
        <v>0</v>
      </c>
      <c r="Q15" s="6"/>
      <c r="R15" s="48">
        <v>0</v>
      </c>
      <c r="S15" s="6"/>
      <c r="T15" s="48">
        <v>0</v>
      </c>
      <c r="U15" s="6"/>
      <c r="V15" s="48">
        <v>0</v>
      </c>
      <c r="W15" s="48"/>
      <c r="X15" s="30">
        <v>0</v>
      </c>
      <c r="Y15" s="26"/>
      <c r="Z15" s="26">
        <v>9.4</v>
      </c>
      <c r="AA15" s="27"/>
      <c r="AB15" s="27"/>
    </row>
    <row r="16" spans="1:28" x14ac:dyDescent="0.25">
      <c r="A16" s="6" t="s">
        <v>69</v>
      </c>
      <c r="B16" s="48">
        <v>15</v>
      </c>
      <c r="C16" s="6"/>
      <c r="D16" s="48">
        <v>4.8</v>
      </c>
      <c r="E16" s="6"/>
      <c r="F16" s="48">
        <v>5</v>
      </c>
      <c r="G16" s="6"/>
      <c r="H16" s="48">
        <v>5.0999999999999996</v>
      </c>
      <c r="I16" s="6"/>
      <c r="J16" s="48">
        <v>20.5</v>
      </c>
      <c r="K16" s="6"/>
      <c r="L16" s="48">
        <v>4.5999999999999996</v>
      </c>
      <c r="M16" s="6"/>
      <c r="N16" s="48">
        <v>4.5</v>
      </c>
      <c r="O16" s="6"/>
      <c r="P16" s="48">
        <v>5.5</v>
      </c>
      <c r="Q16" s="6"/>
      <c r="R16" s="48">
        <v>5.9</v>
      </c>
      <c r="S16" s="6"/>
      <c r="T16" s="48">
        <v>23.6</v>
      </c>
      <c r="U16" s="6"/>
      <c r="V16" s="48">
        <v>29.5</v>
      </c>
      <c r="W16" s="48"/>
      <c r="X16" s="26">
        <v>21.8</v>
      </c>
      <c r="Y16" s="26"/>
      <c r="Z16" s="26">
        <v>19.2</v>
      </c>
      <c r="AA16" s="27"/>
      <c r="AB16" s="27"/>
    </row>
    <row r="17" spans="1:28" x14ac:dyDescent="0.25">
      <c r="A17" s="6" t="s">
        <v>67</v>
      </c>
      <c r="B17" s="48">
        <v>0</v>
      </c>
      <c r="C17" s="6"/>
      <c r="D17" s="48">
        <v>0</v>
      </c>
      <c r="E17" s="6"/>
      <c r="F17" s="48">
        <v>0</v>
      </c>
      <c r="G17" s="6"/>
      <c r="H17" s="48">
        <v>0</v>
      </c>
      <c r="I17" s="6"/>
      <c r="J17" s="48">
        <v>0</v>
      </c>
      <c r="K17" s="6"/>
      <c r="L17" s="48">
        <v>0</v>
      </c>
      <c r="M17" s="6"/>
      <c r="N17" s="48">
        <v>0</v>
      </c>
      <c r="O17" s="6"/>
      <c r="P17" s="48">
        <v>0</v>
      </c>
      <c r="Q17" s="6"/>
      <c r="R17" s="48">
        <v>0</v>
      </c>
      <c r="S17" s="6"/>
      <c r="T17" s="48">
        <v>0.1</v>
      </c>
      <c r="U17" s="6"/>
      <c r="V17" s="48">
        <v>18.899999999999999</v>
      </c>
      <c r="W17" s="48"/>
      <c r="X17" s="30">
        <v>0</v>
      </c>
      <c r="Y17" s="26"/>
      <c r="Z17" s="26">
        <v>0.2</v>
      </c>
      <c r="AA17" s="27"/>
      <c r="AB17" s="27"/>
    </row>
    <row r="18" spans="1:28" x14ac:dyDescent="0.25">
      <c r="A18" s="6" t="s">
        <v>146</v>
      </c>
      <c r="B18" s="48">
        <v>-0.1</v>
      </c>
      <c r="C18" s="6"/>
      <c r="D18" s="48">
        <v>-0.4</v>
      </c>
      <c r="E18" s="6"/>
      <c r="F18" s="48">
        <v>0</v>
      </c>
      <c r="G18" s="6"/>
      <c r="H18" s="48">
        <v>0.3</v>
      </c>
      <c r="I18" s="6"/>
      <c r="J18" s="48">
        <v>2.2000000000000002</v>
      </c>
      <c r="K18" s="6"/>
      <c r="L18" s="48">
        <v>0</v>
      </c>
      <c r="M18" s="6"/>
      <c r="N18" s="48">
        <v>2</v>
      </c>
      <c r="O18" s="6"/>
      <c r="P18" s="48">
        <v>-0.2</v>
      </c>
      <c r="Q18" s="6"/>
      <c r="R18" s="48">
        <v>0.4</v>
      </c>
      <c r="S18" s="6"/>
      <c r="T18" s="48">
        <v>-0.7</v>
      </c>
      <c r="U18" s="6"/>
      <c r="V18" s="48">
        <v>2.4</v>
      </c>
      <c r="W18" s="48"/>
      <c r="X18" s="26">
        <v>-2.1</v>
      </c>
      <c r="Y18" s="26"/>
      <c r="Z18" s="26">
        <v>6.4</v>
      </c>
      <c r="AA18" s="27"/>
      <c r="AB18" s="27"/>
    </row>
    <row r="19" spans="1:28" x14ac:dyDescent="0.25">
      <c r="A19" s="6" t="s">
        <v>109</v>
      </c>
      <c r="B19" s="30">
        <v>-29.2</v>
      </c>
      <c r="C19" s="6"/>
      <c r="D19" s="30">
        <v>-5.2</v>
      </c>
      <c r="E19" s="6"/>
      <c r="F19" s="30">
        <v>-15.4</v>
      </c>
      <c r="G19" s="6"/>
      <c r="H19" s="30">
        <v>-8.6</v>
      </c>
      <c r="I19" s="6"/>
      <c r="J19" s="30">
        <v>-32.4</v>
      </c>
      <c r="K19" s="6"/>
      <c r="L19" s="30">
        <v>-14.8</v>
      </c>
      <c r="M19" s="6"/>
      <c r="N19" s="30">
        <v>4.3</v>
      </c>
      <c r="O19" s="6"/>
      <c r="P19" s="30">
        <v>-21.9</v>
      </c>
      <c r="Q19" s="6"/>
      <c r="R19" s="30">
        <v>0</v>
      </c>
      <c r="S19" s="6"/>
      <c r="T19" s="30">
        <v>-19.3</v>
      </c>
      <c r="U19" s="6"/>
      <c r="V19" s="30">
        <v>0</v>
      </c>
      <c r="W19" s="48"/>
      <c r="X19" s="26">
        <v>1.8</v>
      </c>
      <c r="Y19" s="26"/>
      <c r="Z19" s="26">
        <v>0.1</v>
      </c>
      <c r="AA19" s="27"/>
      <c r="AB19" s="27"/>
    </row>
    <row r="20" spans="1:28" x14ac:dyDescent="0.25">
      <c r="A20" s="6" t="s">
        <v>139</v>
      </c>
      <c r="B20" s="30">
        <v>0</v>
      </c>
      <c r="C20" s="6"/>
      <c r="D20" s="30">
        <v>0</v>
      </c>
      <c r="E20" s="6"/>
      <c r="F20" s="30">
        <v>0</v>
      </c>
      <c r="G20" s="6"/>
      <c r="H20" s="30">
        <v>0</v>
      </c>
      <c r="I20" s="6"/>
      <c r="J20" s="30">
        <v>1.3</v>
      </c>
      <c r="K20" s="6"/>
      <c r="L20" s="30">
        <v>1.3</v>
      </c>
      <c r="M20" s="6"/>
      <c r="N20" s="30">
        <v>0</v>
      </c>
      <c r="O20" s="6"/>
      <c r="P20" s="30">
        <v>0</v>
      </c>
      <c r="Q20" s="6"/>
      <c r="R20" s="30">
        <v>0</v>
      </c>
      <c r="S20" s="6"/>
      <c r="T20" s="30">
        <v>0</v>
      </c>
      <c r="U20" s="6"/>
      <c r="V20" s="30">
        <v>0</v>
      </c>
      <c r="W20" s="48"/>
      <c r="X20" s="30">
        <v>0</v>
      </c>
      <c r="Y20" s="26"/>
      <c r="Z20" s="30">
        <v>0</v>
      </c>
      <c r="AA20" s="27"/>
      <c r="AB20" s="27"/>
    </row>
    <row r="21" spans="1:28" ht="13" thickBot="1" x14ac:dyDescent="0.3">
      <c r="A21" s="1" t="s">
        <v>15</v>
      </c>
      <c r="B21" s="24">
        <f>SUM(B12:B20)</f>
        <v>308.7</v>
      </c>
      <c r="C21" s="1"/>
      <c r="D21" s="24">
        <f>SUM(D12:D20)</f>
        <v>104.89999999999998</v>
      </c>
      <c r="E21" s="1"/>
      <c r="F21" s="24">
        <f>SUM(F12:F20)</f>
        <v>103.4</v>
      </c>
      <c r="G21" s="1"/>
      <c r="H21" s="24">
        <f>SUM(H12:H20)</f>
        <v>100.5</v>
      </c>
      <c r="I21" s="1"/>
      <c r="J21" s="24">
        <f>SUM(J12:J20)</f>
        <v>417.1</v>
      </c>
      <c r="K21" s="1"/>
      <c r="L21" s="24">
        <f>SUM(L12:L20)</f>
        <v>106.4</v>
      </c>
      <c r="M21" s="1"/>
      <c r="N21" s="24">
        <f>SUM(N12:N20)</f>
        <v>101.89999999999999</v>
      </c>
      <c r="O21" s="1"/>
      <c r="P21" s="24">
        <f>SUM(P12:P20)</f>
        <v>108.4</v>
      </c>
      <c r="Q21" s="1"/>
      <c r="R21" s="24">
        <f>SUM(R12:R20)</f>
        <v>100.4</v>
      </c>
      <c r="S21" s="1"/>
      <c r="T21" s="24">
        <f>SUM(T12:T20)</f>
        <v>418.10000000000008</v>
      </c>
      <c r="U21" s="1"/>
      <c r="V21" s="24">
        <f>SUM(V12:V20)</f>
        <v>407.79999999999995</v>
      </c>
      <c r="W21" s="1"/>
      <c r="X21" s="24">
        <f>SUM(X12:X20)</f>
        <v>364.5</v>
      </c>
      <c r="Y21" s="26"/>
      <c r="Z21" s="24">
        <f>SUM(Z12:Z20)</f>
        <v>480.9</v>
      </c>
      <c r="AA21" s="27"/>
      <c r="AB21" s="27"/>
    </row>
    <row r="22" spans="1:28" ht="13" thickTop="1" x14ac:dyDescent="0.25">
      <c r="A22" s="8" t="s">
        <v>101</v>
      </c>
      <c r="C22" s="8"/>
      <c r="E22" s="8"/>
      <c r="G22" s="8"/>
      <c r="I22" s="8"/>
      <c r="K22" s="8"/>
      <c r="M22" s="8"/>
      <c r="O22" s="8"/>
      <c r="Q22" s="8"/>
      <c r="S22" s="8"/>
      <c r="U22" s="8"/>
      <c r="X22" s="26"/>
      <c r="Y22" s="26"/>
      <c r="Z22" s="26"/>
      <c r="AA22" s="27"/>
      <c r="AB22" s="27"/>
    </row>
    <row r="23" spans="1:28" s="28" customFormat="1" x14ac:dyDescent="0.25">
      <c r="A23" s="62" t="s">
        <v>102</v>
      </c>
      <c r="B23" s="28">
        <v>0.193</v>
      </c>
      <c r="C23" s="62"/>
      <c r="D23" s="28">
        <v>0.19900000000000001</v>
      </c>
      <c r="E23" s="62"/>
      <c r="F23" s="28">
        <v>0.192</v>
      </c>
      <c r="G23" s="62"/>
      <c r="H23" s="28">
        <v>0.188</v>
      </c>
      <c r="I23" s="62"/>
      <c r="J23" s="28">
        <v>0.19</v>
      </c>
      <c r="K23" s="62"/>
      <c r="L23" s="28">
        <v>0.19800000000000001</v>
      </c>
      <c r="M23" s="62"/>
      <c r="N23" s="28">
        <v>0.189</v>
      </c>
      <c r="O23" s="62"/>
      <c r="P23" s="28">
        <v>0.19</v>
      </c>
      <c r="Q23" s="62"/>
      <c r="R23" s="28">
        <v>0.184</v>
      </c>
      <c r="S23" s="62"/>
      <c r="T23" s="28">
        <v>0.187</v>
      </c>
      <c r="U23" s="62"/>
      <c r="V23" s="28">
        <v>0.20200000000000001</v>
      </c>
      <c r="X23" s="28">
        <v>0.20399999999999999</v>
      </c>
      <c r="Z23" s="28">
        <v>0.23899999999999999</v>
      </c>
    </row>
    <row r="25" spans="1:28" ht="13" x14ac:dyDescent="0.3">
      <c r="A25" s="59" t="s">
        <v>108</v>
      </c>
      <c r="B25" s="59"/>
      <c r="C25" s="59"/>
      <c r="D25" s="59"/>
      <c r="E25" s="59"/>
      <c r="F25" s="59"/>
      <c r="G25" s="59"/>
      <c r="H25" s="59"/>
      <c r="I25" s="59"/>
      <c r="J25" s="59"/>
      <c r="K25" s="59"/>
      <c r="L25" s="59"/>
      <c r="M25" s="59"/>
      <c r="N25" s="59"/>
      <c r="O25" s="59"/>
      <c r="P25" s="59"/>
      <c r="Q25" s="59"/>
      <c r="R25" s="59"/>
      <c r="S25" s="59"/>
      <c r="T25" s="59"/>
      <c r="U25" s="59"/>
    </row>
  </sheetData>
  <pageMargins left="0.7" right="0.7" top="0.75" bottom="0.75" header="0.3" footer="0.3"/>
  <pageSetup scale="49" orientation="landscape" horizontalDpi="4294967293" r:id="rId1"/>
  <headerFooter>
    <oddFooter xml:space="preserve">&amp;C_x000D_&amp;1#&amp;"Calibri"&amp;10&amp;K000000 Public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0C06F-2A5F-4AF7-8B21-BA25B7EC7AA7}">
  <sheetPr>
    <pageSetUpPr fitToPage="1"/>
  </sheetPr>
  <dimension ref="A1:AA39"/>
  <sheetViews>
    <sheetView showGridLines="0" workbookViewId="0"/>
  </sheetViews>
  <sheetFormatPr defaultRowHeight="12.5" x14ac:dyDescent="0.25"/>
  <cols>
    <col min="1" max="1" width="66.54296875" customWidth="1"/>
    <col min="2" max="2" width="13.453125" customWidth="1"/>
    <col min="3" max="3" width="2.7265625" customWidth="1"/>
    <col min="4" max="4" width="13.453125" customWidth="1"/>
    <col min="5" max="5" width="2.7265625" customWidth="1"/>
    <col min="6" max="6" width="13.453125" customWidth="1"/>
    <col min="7" max="7" width="2.7265625" customWidth="1"/>
    <col min="8" max="8" width="13.453125" customWidth="1"/>
    <col min="9" max="9" width="2.7265625" customWidth="1"/>
    <col min="10" max="10" width="13.453125" customWidth="1"/>
    <col min="11" max="11" width="2.7265625" customWidth="1"/>
    <col min="12" max="12" width="13.453125" customWidth="1"/>
    <col min="13" max="13" width="2.7265625" customWidth="1"/>
    <col min="14" max="14" width="13.453125" customWidth="1"/>
    <col min="15" max="15" width="2.7265625" customWidth="1"/>
    <col min="16" max="16" width="13.453125" customWidth="1"/>
    <col min="17" max="17" width="2.7265625" customWidth="1"/>
    <col min="18" max="18" width="13.453125" customWidth="1"/>
    <col min="19" max="19" width="2.7265625" customWidth="1"/>
    <col min="20" max="20" width="13.453125" customWidth="1"/>
    <col min="21" max="21" width="2.7265625" customWidth="1"/>
    <col min="22" max="22" width="13.453125" customWidth="1"/>
    <col min="23" max="23" width="2.7265625" customWidth="1"/>
    <col min="24" max="24" width="13.453125" customWidth="1"/>
    <col min="25" max="25" width="2.7265625" customWidth="1"/>
    <col min="26" max="26" width="13.453125" customWidth="1"/>
  </cols>
  <sheetData>
    <row r="1" spans="1:27" ht="17.5" x14ac:dyDescent="0.35">
      <c r="A1" s="2" t="s">
        <v>54</v>
      </c>
      <c r="B1" s="2"/>
      <c r="C1" s="2"/>
      <c r="D1" s="2"/>
      <c r="E1" s="2"/>
      <c r="F1" s="2"/>
      <c r="G1" s="2"/>
      <c r="H1" s="2"/>
      <c r="I1" s="2"/>
      <c r="J1" s="2"/>
      <c r="K1" s="2"/>
      <c r="L1" s="2"/>
      <c r="M1" s="2"/>
      <c r="N1" s="2"/>
      <c r="O1" s="2"/>
      <c r="P1" s="2"/>
      <c r="Q1" s="2"/>
      <c r="R1" s="2"/>
      <c r="S1" s="2"/>
      <c r="T1" s="2"/>
      <c r="U1" s="2"/>
      <c r="V1" s="2"/>
      <c r="W1" s="2"/>
    </row>
    <row r="2" spans="1:27" ht="15" x14ac:dyDescent="0.3">
      <c r="A2" s="4" t="s">
        <v>63</v>
      </c>
      <c r="B2" s="4"/>
      <c r="C2" s="4"/>
      <c r="D2" s="4"/>
      <c r="E2" s="4"/>
      <c r="F2" s="4"/>
      <c r="G2" s="4"/>
      <c r="H2" s="4"/>
      <c r="I2" s="4"/>
      <c r="J2" s="4"/>
      <c r="K2" s="4"/>
      <c r="L2" s="4"/>
      <c r="M2" s="4"/>
      <c r="N2" s="4"/>
      <c r="O2" s="4"/>
      <c r="P2" s="4"/>
      <c r="Q2" s="4"/>
      <c r="R2" s="4"/>
      <c r="S2" s="4"/>
      <c r="T2" s="4"/>
      <c r="U2" s="4"/>
      <c r="V2" s="4"/>
      <c r="W2" s="4"/>
    </row>
    <row r="3" spans="1:27" ht="15" x14ac:dyDescent="0.3">
      <c r="A3" s="4" t="s">
        <v>106</v>
      </c>
      <c r="B3" s="4"/>
      <c r="C3" s="4"/>
      <c r="D3" s="4"/>
      <c r="E3" s="4"/>
      <c r="F3" s="4"/>
      <c r="G3" s="4"/>
      <c r="H3" s="4"/>
      <c r="I3" s="4"/>
      <c r="J3" s="4"/>
      <c r="K3" s="4"/>
      <c r="L3" s="4"/>
      <c r="M3" s="4"/>
      <c r="N3" s="4"/>
      <c r="O3" s="4"/>
      <c r="P3" s="4"/>
      <c r="Q3" s="4"/>
      <c r="R3" s="4"/>
      <c r="S3" s="4"/>
      <c r="T3" s="4"/>
      <c r="U3" s="4"/>
      <c r="V3" s="4"/>
      <c r="W3" s="4"/>
    </row>
    <row r="4" spans="1:27" x14ac:dyDescent="0.25">
      <c r="A4" s="3" t="s">
        <v>87</v>
      </c>
      <c r="B4" s="3"/>
      <c r="C4" s="3"/>
      <c r="D4" s="3"/>
      <c r="E4" s="3"/>
      <c r="F4" s="3"/>
      <c r="G4" s="3"/>
      <c r="H4" s="3"/>
      <c r="I4" s="3"/>
      <c r="J4" s="3"/>
      <c r="K4" s="3"/>
      <c r="L4" s="3"/>
      <c r="M4" s="3"/>
      <c r="N4" s="3"/>
      <c r="O4" s="3"/>
      <c r="P4" s="3"/>
      <c r="Q4" s="3"/>
      <c r="R4" s="3"/>
      <c r="S4" s="3"/>
      <c r="T4" s="3"/>
      <c r="U4" s="3"/>
      <c r="V4" s="3"/>
      <c r="W4" s="3"/>
    </row>
    <row r="5" spans="1:27" x14ac:dyDescent="0.25">
      <c r="A5" s="3"/>
      <c r="B5" s="3"/>
      <c r="C5" s="3"/>
      <c r="D5" s="3"/>
      <c r="E5" s="3"/>
      <c r="F5" s="3"/>
      <c r="G5" s="3"/>
      <c r="H5" s="3"/>
      <c r="I5" s="3"/>
      <c r="J5" s="3"/>
      <c r="K5" s="3"/>
      <c r="L5" s="3"/>
      <c r="M5" s="3"/>
      <c r="N5" s="3"/>
      <c r="O5" s="3"/>
      <c r="P5" s="3"/>
      <c r="Q5" s="3"/>
      <c r="R5" s="3"/>
      <c r="S5" s="3"/>
      <c r="T5" s="3"/>
      <c r="U5" s="3"/>
      <c r="V5" s="3"/>
      <c r="W5" s="3"/>
    </row>
    <row r="6" spans="1:27" x14ac:dyDescent="0.25">
      <c r="B6" s="21" t="s">
        <v>144</v>
      </c>
      <c r="D6" s="21" t="s">
        <v>143</v>
      </c>
      <c r="F6" s="21" t="s">
        <v>141</v>
      </c>
      <c r="H6" s="21" t="s">
        <v>128</v>
      </c>
      <c r="J6" s="21" t="s">
        <v>123</v>
      </c>
      <c r="L6" s="21" t="s">
        <v>122</v>
      </c>
      <c r="N6" s="21" t="s">
        <v>119</v>
      </c>
      <c r="P6" s="21" t="s">
        <v>116</v>
      </c>
      <c r="R6" s="21" t="s">
        <v>114</v>
      </c>
      <c r="T6" s="21" t="s">
        <v>111</v>
      </c>
      <c r="V6" s="21" t="s">
        <v>93</v>
      </c>
      <c r="X6" s="21" t="s">
        <v>58</v>
      </c>
      <c r="Z6" s="21" t="s">
        <v>59</v>
      </c>
    </row>
    <row r="7" spans="1:27" x14ac:dyDescent="0.25">
      <c r="A7" s="1" t="s">
        <v>64</v>
      </c>
      <c r="B7" s="11">
        <v>40.299999999999997</v>
      </c>
      <c r="C7" s="1"/>
      <c r="D7" s="11">
        <v>8.9</v>
      </c>
      <c r="E7" s="1"/>
      <c r="F7" s="11">
        <v>20.5</v>
      </c>
      <c r="G7" s="1"/>
      <c r="H7" s="11">
        <v>10.8</v>
      </c>
      <c r="I7" s="1"/>
      <c r="J7" s="11">
        <v>26.2</v>
      </c>
      <c r="K7" s="1"/>
      <c r="L7" s="11">
        <v>15</v>
      </c>
      <c r="M7" s="1"/>
      <c r="N7" s="11">
        <v>-8</v>
      </c>
      <c r="O7" s="1"/>
      <c r="P7" s="11">
        <v>16.399999999999999</v>
      </c>
      <c r="Q7" s="1"/>
      <c r="R7" s="11">
        <v>2.8</v>
      </c>
      <c r="S7" s="1"/>
      <c r="T7" s="11">
        <v>65.5</v>
      </c>
      <c r="U7" s="1"/>
      <c r="V7" s="11">
        <v>62.8</v>
      </c>
      <c r="W7" s="9"/>
      <c r="X7" s="27">
        <v>5.3</v>
      </c>
      <c r="Y7" s="26"/>
      <c r="Z7" s="27">
        <v>-223.8</v>
      </c>
      <c r="AA7" s="26"/>
    </row>
    <row r="8" spans="1:27" x14ac:dyDescent="0.25">
      <c r="A8" s="1" t="s">
        <v>84</v>
      </c>
      <c r="B8" s="9">
        <v>-0.1</v>
      </c>
      <c r="C8" s="1"/>
      <c r="D8" s="9">
        <v>0</v>
      </c>
      <c r="E8" s="1"/>
      <c r="F8" s="9">
        <v>0</v>
      </c>
      <c r="G8" s="1"/>
      <c r="H8" s="9">
        <v>0</v>
      </c>
      <c r="I8" s="1"/>
      <c r="J8" s="9">
        <v>-0.1</v>
      </c>
      <c r="K8" s="1"/>
      <c r="L8" s="9">
        <v>0</v>
      </c>
      <c r="M8" s="1"/>
      <c r="N8" s="9">
        <v>0</v>
      </c>
      <c r="O8" s="1"/>
      <c r="P8" s="9">
        <v>0</v>
      </c>
      <c r="Q8" s="1"/>
      <c r="R8" s="9">
        <v>0</v>
      </c>
      <c r="S8" s="1"/>
      <c r="T8" s="9">
        <v>-0.1</v>
      </c>
      <c r="U8" s="1"/>
      <c r="V8" s="9">
        <v>-0.2</v>
      </c>
      <c r="W8" s="9"/>
      <c r="X8" s="30">
        <v>-0.1</v>
      </c>
      <c r="Y8" s="26"/>
      <c r="Z8" s="30">
        <v>0</v>
      </c>
      <c r="AA8" s="26"/>
    </row>
    <row r="9" spans="1:27" x14ac:dyDescent="0.25">
      <c r="A9" s="6" t="s">
        <v>85</v>
      </c>
      <c r="B9" s="10">
        <f>SUM(B7:B8)</f>
        <v>40.199999999999996</v>
      </c>
      <c r="C9" s="6"/>
      <c r="D9" s="10">
        <f>SUM(D7:D8)</f>
        <v>8.9</v>
      </c>
      <c r="E9" s="6"/>
      <c r="F9" s="10">
        <f>SUM(F7:F8)</f>
        <v>20.5</v>
      </c>
      <c r="G9" s="6"/>
      <c r="H9" s="10">
        <f>SUM(H7:H8)</f>
        <v>10.8</v>
      </c>
      <c r="I9" s="6"/>
      <c r="J9" s="10">
        <f>SUM(J7:J8)</f>
        <v>26.099999999999998</v>
      </c>
      <c r="K9" s="6"/>
      <c r="L9" s="10">
        <f>SUM(L7:L8)</f>
        <v>15</v>
      </c>
      <c r="M9" s="6"/>
      <c r="N9" s="10">
        <f>SUM(N7:N8)</f>
        <v>-8</v>
      </c>
      <c r="O9" s="6"/>
      <c r="P9" s="10">
        <f>SUM(P7:P8)</f>
        <v>16.399999999999999</v>
      </c>
      <c r="Q9" s="6"/>
      <c r="R9" s="10">
        <f>SUM(R7:R8)</f>
        <v>2.8</v>
      </c>
      <c r="S9" s="6"/>
      <c r="T9" s="10">
        <f>SUM(T7:T8)</f>
        <v>65.400000000000006</v>
      </c>
      <c r="U9" s="6"/>
      <c r="V9" s="10">
        <f>SUM(V7:V8)</f>
        <v>62.599999999999994</v>
      </c>
      <c r="W9" s="48"/>
      <c r="X9" s="10">
        <f>SUM(X7:X8)</f>
        <v>5.2</v>
      </c>
      <c r="Y9" s="26"/>
      <c r="Z9" s="10">
        <f>SUM(Z7:Z8)</f>
        <v>-223.8</v>
      </c>
      <c r="AA9" s="26"/>
    </row>
    <row r="10" spans="1:27" x14ac:dyDescent="0.25">
      <c r="A10" s="7" t="s">
        <v>9</v>
      </c>
      <c r="B10" s="49">
        <v>6.7</v>
      </c>
      <c r="C10" s="7"/>
      <c r="D10" s="49">
        <v>6.7</v>
      </c>
      <c r="E10" s="7"/>
      <c r="F10" s="49">
        <v>0</v>
      </c>
      <c r="G10" s="7"/>
      <c r="H10" s="49">
        <v>0</v>
      </c>
      <c r="I10" s="7"/>
      <c r="J10" s="49">
        <v>0</v>
      </c>
      <c r="K10" s="7"/>
      <c r="L10" s="49">
        <v>0</v>
      </c>
      <c r="M10" s="7"/>
      <c r="N10" s="49">
        <v>0</v>
      </c>
      <c r="O10" s="7"/>
      <c r="P10" s="49">
        <v>0</v>
      </c>
      <c r="Q10" s="7"/>
      <c r="R10" s="49">
        <v>0</v>
      </c>
      <c r="S10" s="7"/>
      <c r="T10" s="49">
        <v>0</v>
      </c>
      <c r="U10" s="7"/>
      <c r="V10" s="49">
        <v>0</v>
      </c>
      <c r="W10" s="49"/>
      <c r="X10" s="26">
        <v>101.7</v>
      </c>
      <c r="Y10" s="26"/>
      <c r="Z10" s="26">
        <v>421.1</v>
      </c>
      <c r="AA10" s="26"/>
    </row>
    <row r="11" spans="1:27" x14ac:dyDescent="0.25">
      <c r="A11" s="7" t="s">
        <v>68</v>
      </c>
      <c r="B11" s="49">
        <v>42.3</v>
      </c>
      <c r="C11" s="7"/>
      <c r="D11" s="49">
        <v>13.5</v>
      </c>
      <c r="E11" s="7"/>
      <c r="F11" s="49">
        <v>14</v>
      </c>
      <c r="G11" s="7"/>
      <c r="H11" s="49">
        <v>14.8</v>
      </c>
      <c r="I11" s="7"/>
      <c r="J11" s="49">
        <v>74.8</v>
      </c>
      <c r="K11" s="7"/>
      <c r="L11" s="49">
        <v>16</v>
      </c>
      <c r="M11" s="7"/>
      <c r="N11" s="49">
        <v>16.5</v>
      </c>
      <c r="O11" s="7"/>
      <c r="P11" s="49">
        <v>21</v>
      </c>
      <c r="Q11" s="7"/>
      <c r="R11" s="49">
        <v>21.3</v>
      </c>
      <c r="S11" s="7"/>
      <c r="T11" s="49">
        <v>90.6</v>
      </c>
      <c r="U11" s="7"/>
      <c r="V11" s="49">
        <v>82.9</v>
      </c>
      <c r="W11" s="49"/>
      <c r="X11" s="26">
        <v>55.9</v>
      </c>
      <c r="Y11" s="26"/>
      <c r="Z11" s="26">
        <v>70.7</v>
      </c>
      <c r="AA11" s="26"/>
    </row>
    <row r="12" spans="1:27" x14ac:dyDescent="0.25">
      <c r="A12" s="7" t="s">
        <v>125</v>
      </c>
      <c r="B12" s="49">
        <v>16.7</v>
      </c>
      <c r="C12" s="7"/>
      <c r="D12" s="49">
        <v>6.9</v>
      </c>
      <c r="E12" s="7"/>
      <c r="F12" s="49">
        <v>6.8</v>
      </c>
      <c r="G12" s="7"/>
      <c r="H12" s="49">
        <v>3.1</v>
      </c>
      <c r="I12" s="7"/>
      <c r="J12" s="49">
        <v>2.5</v>
      </c>
      <c r="K12" s="7"/>
      <c r="L12" s="49">
        <v>2.5</v>
      </c>
      <c r="M12" s="7"/>
      <c r="N12" s="49">
        <v>0</v>
      </c>
      <c r="O12" s="7"/>
      <c r="P12" s="49">
        <v>0</v>
      </c>
      <c r="Q12" s="7"/>
      <c r="R12" s="49">
        <v>0</v>
      </c>
      <c r="S12" s="7"/>
      <c r="T12" s="49">
        <v>0</v>
      </c>
      <c r="U12" s="7"/>
      <c r="V12" s="49">
        <v>0</v>
      </c>
      <c r="W12" s="49"/>
      <c r="X12" s="49">
        <v>0</v>
      </c>
      <c r="Y12" s="26"/>
      <c r="Z12" s="49">
        <v>0</v>
      </c>
      <c r="AA12" s="26"/>
    </row>
    <row r="13" spans="1:27" x14ac:dyDescent="0.25">
      <c r="A13" s="7" t="s">
        <v>65</v>
      </c>
      <c r="B13" s="49">
        <v>37</v>
      </c>
      <c r="C13" s="7"/>
      <c r="D13" s="49">
        <v>11.3</v>
      </c>
      <c r="E13" s="7"/>
      <c r="F13" s="49">
        <v>11</v>
      </c>
      <c r="G13" s="7"/>
      <c r="H13" s="49">
        <v>14.8</v>
      </c>
      <c r="I13" s="7"/>
      <c r="J13" s="49">
        <v>90.5</v>
      </c>
      <c r="K13" s="7"/>
      <c r="L13" s="49">
        <v>19.5</v>
      </c>
      <c r="M13" s="7"/>
      <c r="N13" s="49">
        <v>29.4</v>
      </c>
      <c r="O13" s="7"/>
      <c r="P13" s="49">
        <v>27.5</v>
      </c>
      <c r="Q13" s="7"/>
      <c r="R13" s="49">
        <v>14.1</v>
      </c>
      <c r="S13" s="7"/>
      <c r="T13" s="49">
        <v>63.1</v>
      </c>
      <c r="U13" s="7"/>
      <c r="V13" s="49">
        <v>59</v>
      </c>
      <c r="W13" s="49"/>
      <c r="X13" s="26">
        <v>80.7</v>
      </c>
      <c r="Y13" s="26"/>
      <c r="Z13" s="26">
        <v>79.5</v>
      </c>
      <c r="AA13" s="26"/>
    </row>
    <row r="14" spans="1:27" x14ac:dyDescent="0.25">
      <c r="A14" s="7" t="s">
        <v>66</v>
      </c>
      <c r="B14" s="49">
        <v>0</v>
      </c>
      <c r="C14" s="7"/>
      <c r="D14" s="49">
        <v>0</v>
      </c>
      <c r="E14" s="7"/>
      <c r="F14" s="49">
        <v>0</v>
      </c>
      <c r="G14" s="7"/>
      <c r="H14" s="30">
        <v>0</v>
      </c>
      <c r="I14" s="7"/>
      <c r="J14" s="30">
        <v>0</v>
      </c>
      <c r="K14" s="7"/>
      <c r="L14" s="30">
        <v>0</v>
      </c>
      <c r="M14" s="7"/>
      <c r="N14" s="30">
        <v>0</v>
      </c>
      <c r="O14" s="7"/>
      <c r="P14" s="30">
        <v>0</v>
      </c>
      <c r="Q14" s="7"/>
      <c r="R14" s="30">
        <v>0</v>
      </c>
      <c r="S14" s="7"/>
      <c r="T14" s="30">
        <v>0</v>
      </c>
      <c r="U14" s="7"/>
      <c r="V14" s="30">
        <v>0</v>
      </c>
      <c r="W14" s="49"/>
      <c r="X14" s="30">
        <v>0</v>
      </c>
      <c r="Y14" s="26"/>
      <c r="Z14" s="26">
        <v>9.4</v>
      </c>
      <c r="AA14" s="26"/>
    </row>
    <row r="15" spans="1:27" x14ac:dyDescent="0.25">
      <c r="A15" s="7" t="s">
        <v>69</v>
      </c>
      <c r="B15" s="49">
        <v>15</v>
      </c>
      <c r="C15" s="7"/>
      <c r="D15" s="49">
        <v>4.8</v>
      </c>
      <c r="E15" s="7"/>
      <c r="F15" s="49">
        <v>5</v>
      </c>
      <c r="G15" s="7"/>
      <c r="H15" s="49">
        <v>5.0999999999999996</v>
      </c>
      <c r="I15" s="7"/>
      <c r="J15" s="49">
        <v>20.5</v>
      </c>
      <c r="K15" s="7"/>
      <c r="L15" s="49">
        <v>4.5999999999999996</v>
      </c>
      <c r="M15" s="7"/>
      <c r="N15" s="49">
        <v>4.5</v>
      </c>
      <c r="O15" s="7"/>
      <c r="P15" s="49">
        <v>5.5</v>
      </c>
      <c r="Q15" s="7"/>
      <c r="R15" s="49">
        <v>5.9</v>
      </c>
      <c r="S15" s="7"/>
      <c r="T15" s="49">
        <v>23.6</v>
      </c>
      <c r="U15" s="7"/>
      <c r="V15" s="49">
        <v>29.5</v>
      </c>
      <c r="W15" s="49"/>
      <c r="X15" s="26">
        <v>21.8</v>
      </c>
      <c r="Y15" s="26"/>
      <c r="Z15" s="26">
        <v>19.2</v>
      </c>
      <c r="AA15" s="26"/>
    </row>
    <row r="16" spans="1:27" x14ac:dyDescent="0.25">
      <c r="A16" s="7" t="s">
        <v>67</v>
      </c>
      <c r="B16" s="49">
        <v>0</v>
      </c>
      <c r="C16" s="7"/>
      <c r="D16" s="49">
        <v>0</v>
      </c>
      <c r="E16" s="7"/>
      <c r="F16" s="49">
        <v>0</v>
      </c>
      <c r="G16" s="7"/>
      <c r="H16" s="49">
        <v>0</v>
      </c>
      <c r="I16" s="7"/>
      <c r="J16" s="49">
        <v>0</v>
      </c>
      <c r="K16" s="7"/>
      <c r="L16" s="49">
        <v>0</v>
      </c>
      <c r="M16" s="7"/>
      <c r="N16" s="49">
        <v>0</v>
      </c>
      <c r="O16" s="7"/>
      <c r="P16" s="49">
        <v>0</v>
      </c>
      <c r="Q16" s="7"/>
      <c r="R16" s="49">
        <v>0</v>
      </c>
      <c r="S16" s="7"/>
      <c r="T16" s="49">
        <v>0.1</v>
      </c>
      <c r="U16" s="7"/>
      <c r="V16" s="49">
        <v>18.899999999999999</v>
      </c>
      <c r="W16" s="49"/>
      <c r="X16" s="30">
        <v>0</v>
      </c>
      <c r="Y16" s="26"/>
      <c r="Z16" s="26">
        <v>0.2</v>
      </c>
      <c r="AA16" s="26"/>
    </row>
    <row r="17" spans="1:27" x14ac:dyDescent="0.25">
      <c r="A17" s="7" t="s">
        <v>146</v>
      </c>
      <c r="B17" s="49">
        <v>-0.1</v>
      </c>
      <c r="C17" s="7"/>
      <c r="D17" s="49">
        <v>-0.4</v>
      </c>
      <c r="E17" s="7"/>
      <c r="F17" s="49">
        <v>0</v>
      </c>
      <c r="G17" s="7"/>
      <c r="H17" s="49">
        <v>0.3</v>
      </c>
      <c r="I17" s="7"/>
      <c r="J17" s="49">
        <v>2.2000000000000002</v>
      </c>
      <c r="K17" s="7"/>
      <c r="L17" s="49">
        <v>0</v>
      </c>
      <c r="M17" s="7"/>
      <c r="N17" s="49">
        <v>2</v>
      </c>
      <c r="O17" s="7"/>
      <c r="P17" s="49">
        <v>-0.2</v>
      </c>
      <c r="Q17" s="7"/>
      <c r="R17" s="49">
        <v>0.4</v>
      </c>
      <c r="S17" s="7"/>
      <c r="T17" s="49">
        <v>-0.7</v>
      </c>
      <c r="U17" s="7"/>
      <c r="V17" s="49">
        <v>2.4</v>
      </c>
      <c r="W17" s="49"/>
      <c r="X17" s="26">
        <v>-2.1</v>
      </c>
      <c r="Y17" s="26"/>
      <c r="Z17" s="26">
        <v>6.4</v>
      </c>
      <c r="AA17" s="26"/>
    </row>
    <row r="18" spans="1:27" x14ac:dyDescent="0.25">
      <c r="A18" s="7" t="s">
        <v>109</v>
      </c>
      <c r="B18" s="30">
        <v>-29.2</v>
      </c>
      <c r="C18" s="7"/>
      <c r="D18" s="30">
        <v>-5.2</v>
      </c>
      <c r="E18" s="7"/>
      <c r="F18" s="30">
        <v>-15.4</v>
      </c>
      <c r="G18" s="7"/>
      <c r="H18" s="30">
        <v>-8.6</v>
      </c>
      <c r="I18" s="7"/>
      <c r="J18" s="30">
        <v>-32.4</v>
      </c>
      <c r="K18" s="7"/>
      <c r="L18" s="30">
        <v>-14.8</v>
      </c>
      <c r="M18" s="7"/>
      <c r="N18" s="30">
        <v>4.3</v>
      </c>
      <c r="O18" s="7"/>
      <c r="P18" s="30">
        <v>-21.9</v>
      </c>
      <c r="Q18" s="7"/>
      <c r="R18" s="30">
        <v>0</v>
      </c>
      <c r="S18" s="7"/>
      <c r="T18" s="30">
        <v>-19.3</v>
      </c>
      <c r="U18" s="7"/>
      <c r="V18" s="30">
        <v>0</v>
      </c>
      <c r="W18" s="49"/>
      <c r="X18" s="26">
        <v>1.8</v>
      </c>
      <c r="Y18" s="26"/>
      <c r="Z18" s="26">
        <v>0.1</v>
      </c>
      <c r="AA18" s="26"/>
    </row>
    <row r="19" spans="1:27" x14ac:dyDescent="0.25">
      <c r="A19" s="7" t="s">
        <v>139</v>
      </c>
      <c r="B19" s="49">
        <v>0</v>
      </c>
      <c r="C19" s="7"/>
      <c r="D19" s="49">
        <v>0</v>
      </c>
      <c r="E19" s="7"/>
      <c r="F19" s="49">
        <v>0</v>
      </c>
      <c r="G19" s="7"/>
      <c r="H19" s="30">
        <v>0</v>
      </c>
      <c r="I19" s="7"/>
      <c r="J19" s="30">
        <v>1.3</v>
      </c>
      <c r="K19" s="7"/>
      <c r="L19" s="30">
        <v>1.3</v>
      </c>
      <c r="M19" s="7"/>
      <c r="N19" s="30">
        <v>0</v>
      </c>
      <c r="O19" s="7"/>
      <c r="P19" s="30">
        <v>0</v>
      </c>
      <c r="Q19" s="7"/>
      <c r="R19" s="30">
        <v>0</v>
      </c>
      <c r="S19" s="7"/>
      <c r="T19" s="30">
        <v>0</v>
      </c>
      <c r="U19" s="7"/>
      <c r="V19" s="30">
        <v>0</v>
      </c>
      <c r="W19" s="49"/>
      <c r="X19" s="30">
        <v>0</v>
      </c>
      <c r="Y19" s="26"/>
      <c r="Z19" s="30">
        <v>0</v>
      </c>
      <c r="AA19" s="26"/>
    </row>
    <row r="20" spans="1:27" x14ac:dyDescent="0.25">
      <c r="A20" s="7" t="s">
        <v>140</v>
      </c>
      <c r="B20" s="49">
        <v>0</v>
      </c>
      <c r="C20" s="7"/>
      <c r="D20" s="49">
        <v>0</v>
      </c>
      <c r="E20" s="7"/>
      <c r="F20" s="49">
        <v>0</v>
      </c>
      <c r="G20" s="7"/>
      <c r="H20" s="30">
        <v>0</v>
      </c>
      <c r="I20" s="7"/>
      <c r="J20" s="30">
        <v>0</v>
      </c>
      <c r="K20" s="7"/>
      <c r="L20" s="30">
        <v>0</v>
      </c>
      <c r="M20" s="7"/>
      <c r="N20" s="30">
        <v>0</v>
      </c>
      <c r="O20" s="7"/>
      <c r="P20" s="30">
        <v>0</v>
      </c>
      <c r="Q20" s="7"/>
      <c r="R20" s="30">
        <v>0</v>
      </c>
      <c r="S20" s="7"/>
      <c r="T20" s="30">
        <v>-1.7</v>
      </c>
      <c r="U20" s="7"/>
      <c r="V20" s="30">
        <v>0</v>
      </c>
      <c r="W20" s="49"/>
      <c r="X20" s="30">
        <v>0</v>
      </c>
      <c r="Y20" s="26"/>
      <c r="Z20" s="30">
        <v>0</v>
      </c>
      <c r="AA20" s="26"/>
    </row>
    <row r="21" spans="1:27" x14ac:dyDescent="0.25">
      <c r="A21" s="16" t="s">
        <v>70</v>
      </c>
      <c r="B21" s="29">
        <f>SUM(B10:B20)</f>
        <v>88.4</v>
      </c>
      <c r="C21" s="16"/>
      <c r="D21" s="29">
        <f>SUM(D10:D20)</f>
        <v>37.6</v>
      </c>
      <c r="E21" s="16"/>
      <c r="F21" s="29">
        <f>SUM(F10:F20)</f>
        <v>21.4</v>
      </c>
      <c r="G21" s="16"/>
      <c r="H21" s="29">
        <f>SUM(H10:H20)</f>
        <v>29.5</v>
      </c>
      <c r="I21" s="16"/>
      <c r="J21" s="29">
        <f>SUM(J10:J20)</f>
        <v>159.4</v>
      </c>
      <c r="K21" s="16"/>
      <c r="L21" s="29">
        <f>SUM(L10:L20)</f>
        <v>29.1</v>
      </c>
      <c r="M21" s="16"/>
      <c r="N21" s="29">
        <f>SUM(N10:N20)</f>
        <v>56.699999999999996</v>
      </c>
      <c r="O21" s="16"/>
      <c r="P21" s="29">
        <f>SUM(P10:P20)</f>
        <v>31.9</v>
      </c>
      <c r="Q21" s="16"/>
      <c r="R21" s="29">
        <f>SUM(R10:R20)</f>
        <v>41.699999999999996</v>
      </c>
      <c r="S21" s="16"/>
      <c r="T21" s="29">
        <f>SUM(T10:T20)</f>
        <v>155.69999999999999</v>
      </c>
      <c r="U21" s="16"/>
      <c r="V21" s="29">
        <f>SUM(V10:V20)</f>
        <v>192.70000000000002</v>
      </c>
      <c r="W21" s="57"/>
      <c r="X21" s="29">
        <f>SUM(X10:X20)</f>
        <v>259.8</v>
      </c>
      <c r="Y21" s="26"/>
      <c r="Z21" s="29">
        <f>SUM(Z10:Z20)</f>
        <v>606.6</v>
      </c>
      <c r="AA21" s="26"/>
    </row>
    <row r="22" spans="1:27" ht="14.5" x14ac:dyDescent="0.25">
      <c r="A22" s="7" t="s">
        <v>92</v>
      </c>
      <c r="B22" s="49">
        <v>-18.8</v>
      </c>
      <c r="C22" s="7"/>
      <c r="D22" s="49">
        <v>-9</v>
      </c>
      <c r="E22" s="7"/>
      <c r="F22" s="49">
        <v>-3.5</v>
      </c>
      <c r="G22" s="7"/>
      <c r="H22" s="49">
        <v>-6.5</v>
      </c>
      <c r="I22" s="7"/>
      <c r="J22" s="49">
        <v>-39.6</v>
      </c>
      <c r="K22" s="7"/>
      <c r="L22" s="49">
        <v>-8.9</v>
      </c>
      <c r="M22" s="7"/>
      <c r="N22" s="49">
        <v>-13.8</v>
      </c>
      <c r="O22" s="7"/>
      <c r="P22" s="49">
        <v>-7.5</v>
      </c>
      <c r="Q22" s="7"/>
      <c r="R22" s="49">
        <v>-9.6</v>
      </c>
      <c r="S22" s="7"/>
      <c r="T22" s="49">
        <v>-43.8</v>
      </c>
      <c r="U22" s="7"/>
      <c r="V22" s="49">
        <v>-45.8</v>
      </c>
      <c r="W22" s="49"/>
      <c r="X22" s="26">
        <v>-50.1</v>
      </c>
      <c r="Y22" s="26"/>
      <c r="Z22" s="26">
        <v>-88.1</v>
      </c>
      <c r="AA22" s="26"/>
    </row>
    <row r="23" spans="1:27" x14ac:dyDescent="0.25">
      <c r="A23" s="16" t="s">
        <v>71</v>
      </c>
      <c r="B23" s="29">
        <f>SUM(B21:B22)</f>
        <v>69.600000000000009</v>
      </c>
      <c r="C23" s="16"/>
      <c r="D23" s="29">
        <f>SUM(D21:D22)</f>
        <v>28.6</v>
      </c>
      <c r="E23" s="16"/>
      <c r="F23" s="29">
        <f>SUM(F21:F22)</f>
        <v>17.899999999999999</v>
      </c>
      <c r="G23" s="16"/>
      <c r="H23" s="29">
        <f>SUM(H21:H22)</f>
        <v>23</v>
      </c>
      <c r="I23" s="16"/>
      <c r="J23" s="29">
        <f>SUM(J21:J22)</f>
        <v>119.80000000000001</v>
      </c>
      <c r="K23" s="16"/>
      <c r="L23" s="29">
        <f>SUM(L21:L22)</f>
        <v>20.200000000000003</v>
      </c>
      <c r="M23" s="16"/>
      <c r="N23" s="29">
        <f>SUM(N21:N22)</f>
        <v>42.899999999999991</v>
      </c>
      <c r="O23" s="16"/>
      <c r="P23" s="29">
        <f>SUM(P21:P22)</f>
        <v>24.4</v>
      </c>
      <c r="Q23" s="16"/>
      <c r="R23" s="29">
        <f>SUM(R21:R22)</f>
        <v>32.099999999999994</v>
      </c>
      <c r="S23" s="16"/>
      <c r="T23" s="29">
        <f>SUM(T21:T22)</f>
        <v>111.89999999999999</v>
      </c>
      <c r="U23" s="16"/>
      <c r="V23" s="29">
        <f>SUM(V21:V22)</f>
        <v>146.90000000000003</v>
      </c>
      <c r="W23" s="57"/>
      <c r="X23" s="29">
        <f>SUM(X21:X22)</f>
        <v>209.70000000000002</v>
      </c>
      <c r="Y23" s="26"/>
      <c r="Z23" s="29">
        <f>SUM(Z21:Z22)</f>
        <v>518.5</v>
      </c>
      <c r="AA23" s="26"/>
    </row>
    <row r="24" spans="1:27" x14ac:dyDescent="0.25">
      <c r="A24" s="8" t="s">
        <v>88</v>
      </c>
      <c r="B24" s="29">
        <f>+B9+B23</f>
        <v>109.80000000000001</v>
      </c>
      <c r="C24" s="8"/>
      <c r="D24" s="29">
        <f>+D9+D23</f>
        <v>37.5</v>
      </c>
      <c r="E24" s="8"/>
      <c r="F24" s="29">
        <f>+F9+F23</f>
        <v>38.4</v>
      </c>
      <c r="G24" s="8"/>
      <c r="H24" s="29">
        <f>+H9+H23</f>
        <v>33.799999999999997</v>
      </c>
      <c r="I24" s="8"/>
      <c r="J24" s="29">
        <f>+J9+J23</f>
        <v>145.9</v>
      </c>
      <c r="K24" s="8"/>
      <c r="L24" s="29">
        <f>+L9+L23</f>
        <v>35.200000000000003</v>
      </c>
      <c r="M24" s="8"/>
      <c r="N24" s="29">
        <f>+N9+N23</f>
        <v>34.899999999999991</v>
      </c>
      <c r="O24" s="8"/>
      <c r="P24" s="29">
        <f>+P9+P23</f>
        <v>40.799999999999997</v>
      </c>
      <c r="Q24" s="8"/>
      <c r="R24" s="29">
        <f>+R9+R23</f>
        <v>34.899999999999991</v>
      </c>
      <c r="S24" s="8"/>
      <c r="T24" s="29">
        <f>+T9+T23</f>
        <v>177.3</v>
      </c>
      <c r="U24" s="8"/>
      <c r="V24" s="29">
        <f>+V9+V23</f>
        <v>209.50000000000003</v>
      </c>
      <c r="W24" s="45"/>
      <c r="X24" s="29">
        <f>+X9+X23</f>
        <v>214.9</v>
      </c>
      <c r="Y24" s="26"/>
      <c r="Z24" s="29">
        <f>+Z9+Z23</f>
        <v>294.7</v>
      </c>
      <c r="AA24" s="26"/>
    </row>
    <row r="25" spans="1:27" x14ac:dyDescent="0.25">
      <c r="A25" s="6" t="s">
        <v>72</v>
      </c>
      <c r="B25" s="48">
        <v>0</v>
      </c>
      <c r="C25" s="6"/>
      <c r="D25" s="48">
        <v>0</v>
      </c>
      <c r="E25" s="6"/>
      <c r="F25" s="48">
        <v>0</v>
      </c>
      <c r="G25" s="6"/>
      <c r="H25" s="48">
        <v>0</v>
      </c>
      <c r="I25" s="6"/>
      <c r="J25" s="48">
        <v>0</v>
      </c>
      <c r="K25" s="6"/>
      <c r="L25" s="48">
        <v>0</v>
      </c>
      <c r="M25" s="6"/>
      <c r="N25" s="48">
        <v>0</v>
      </c>
      <c r="O25" s="6"/>
      <c r="P25" s="48">
        <v>0</v>
      </c>
      <c r="Q25" s="6"/>
      <c r="R25" s="48">
        <v>0</v>
      </c>
      <c r="S25" s="6"/>
      <c r="T25" s="48">
        <v>-0.1</v>
      </c>
      <c r="U25" s="6"/>
      <c r="V25" s="48">
        <v>-0.2</v>
      </c>
      <c r="W25" s="48"/>
      <c r="X25" s="26">
        <v>-0.1</v>
      </c>
      <c r="Y25" s="26"/>
      <c r="Z25" s="26">
        <v>-0.4</v>
      </c>
      <c r="AA25" s="26"/>
    </row>
    <row r="26" spans="1:27" x14ac:dyDescent="0.25">
      <c r="A26" s="6" t="s">
        <v>73</v>
      </c>
      <c r="B26" s="48">
        <v>-0.1</v>
      </c>
      <c r="C26" s="6"/>
      <c r="D26" s="48">
        <v>0</v>
      </c>
      <c r="E26" s="6"/>
      <c r="F26" s="48">
        <v>0</v>
      </c>
      <c r="G26" s="6"/>
      <c r="H26" s="48">
        <v>0</v>
      </c>
      <c r="I26" s="6"/>
      <c r="J26" s="48">
        <v>0</v>
      </c>
      <c r="K26" s="6"/>
      <c r="L26" s="48">
        <v>0</v>
      </c>
      <c r="M26" s="6"/>
      <c r="N26" s="48">
        <v>0</v>
      </c>
      <c r="O26" s="6"/>
      <c r="P26" s="48">
        <v>0</v>
      </c>
      <c r="Q26" s="6"/>
      <c r="R26" s="48">
        <v>0</v>
      </c>
      <c r="S26" s="6"/>
      <c r="T26" s="48">
        <v>-0.5</v>
      </c>
      <c r="U26" s="6"/>
      <c r="V26" s="48">
        <v>-0.4</v>
      </c>
      <c r="W26" s="48"/>
      <c r="X26" s="26">
        <v>-0.8</v>
      </c>
      <c r="Y26" s="26"/>
      <c r="Z26" s="26">
        <v>0.1</v>
      </c>
      <c r="AA26" s="26"/>
    </row>
    <row r="27" spans="1:27" ht="25.5" thickBot="1" x14ac:dyDescent="0.3">
      <c r="A27" s="18" t="s">
        <v>89</v>
      </c>
      <c r="B27" s="24">
        <f>SUM(B24:B26)</f>
        <v>109.70000000000002</v>
      </c>
      <c r="C27" s="18"/>
      <c r="D27" s="24">
        <f>SUM(D24:D26)</f>
        <v>37.5</v>
      </c>
      <c r="E27" s="18"/>
      <c r="F27" s="24">
        <f>SUM(F24:F26)</f>
        <v>38.4</v>
      </c>
      <c r="G27" s="18"/>
      <c r="H27" s="24">
        <f>SUM(H24:H26)</f>
        <v>33.799999999999997</v>
      </c>
      <c r="I27" s="18"/>
      <c r="J27" s="24">
        <f>SUM(J24:J26)</f>
        <v>145.9</v>
      </c>
      <c r="K27" s="18"/>
      <c r="L27" s="24">
        <f>SUM(L24:L26)</f>
        <v>35.200000000000003</v>
      </c>
      <c r="M27" s="18"/>
      <c r="N27" s="24">
        <f>SUM(N24:N26)</f>
        <v>34.899999999999991</v>
      </c>
      <c r="O27" s="18"/>
      <c r="P27" s="24">
        <f>SUM(P24:P26)</f>
        <v>40.799999999999997</v>
      </c>
      <c r="Q27" s="18"/>
      <c r="R27" s="24">
        <f>SUM(R24:R26)</f>
        <v>34.899999999999991</v>
      </c>
      <c r="S27" s="18"/>
      <c r="T27" s="24">
        <f>SUM(T24:T26)</f>
        <v>176.70000000000002</v>
      </c>
      <c r="U27" s="18"/>
      <c r="V27" s="24">
        <f>SUM(V24:V26)</f>
        <v>208.90000000000003</v>
      </c>
      <c r="W27" s="58"/>
      <c r="X27" s="24">
        <f>SUM(X24:X26)</f>
        <v>214</v>
      </c>
      <c r="Y27" s="26"/>
      <c r="Z27" s="24">
        <f>SUM(Z24:Z26)</f>
        <v>294.40000000000003</v>
      </c>
      <c r="AA27" s="26"/>
    </row>
    <row r="28" spans="1:27" ht="13" thickTop="1" x14ac:dyDescent="0.25">
      <c r="A28" s="1"/>
      <c r="B28" s="9"/>
      <c r="C28" s="1"/>
      <c r="D28" s="9"/>
      <c r="E28" s="1"/>
      <c r="F28" s="9"/>
      <c r="G28" s="1"/>
      <c r="H28" s="9"/>
      <c r="I28" s="1"/>
      <c r="J28" s="9"/>
      <c r="K28" s="1"/>
      <c r="L28" s="9"/>
      <c r="M28" s="1"/>
      <c r="N28" s="9"/>
      <c r="O28" s="1"/>
      <c r="P28" s="9"/>
      <c r="Q28" s="1"/>
      <c r="R28" s="9"/>
      <c r="S28" s="1"/>
      <c r="T28" s="9"/>
      <c r="U28" s="1"/>
      <c r="V28" s="9"/>
      <c r="W28" s="9"/>
      <c r="X28" s="26"/>
      <c r="Y28" s="26"/>
      <c r="Z28" s="26"/>
      <c r="AA28" s="26"/>
    </row>
    <row r="29" spans="1:27" ht="14.5" x14ac:dyDescent="0.25">
      <c r="A29" s="8" t="s">
        <v>126</v>
      </c>
      <c r="B29" s="26">
        <v>44.7</v>
      </c>
      <c r="C29" s="8"/>
      <c r="D29" s="26">
        <v>44.8</v>
      </c>
      <c r="E29" s="8"/>
      <c r="F29" s="26">
        <v>44.7</v>
      </c>
      <c r="G29" s="8"/>
      <c r="H29" s="26">
        <v>44.5</v>
      </c>
      <c r="I29" s="8"/>
      <c r="J29" s="26">
        <v>43.9</v>
      </c>
      <c r="K29" s="1"/>
      <c r="L29" s="26">
        <v>44.1</v>
      </c>
      <c r="M29" s="1"/>
      <c r="N29" s="26">
        <v>44</v>
      </c>
      <c r="O29" s="1"/>
      <c r="P29" s="26">
        <v>43.7</v>
      </c>
      <c r="Q29" s="1"/>
      <c r="R29" s="26">
        <v>43.7</v>
      </c>
      <c r="S29" s="1"/>
      <c r="T29" s="26">
        <v>43.3</v>
      </c>
      <c r="U29" s="1"/>
      <c r="V29" s="26">
        <v>42.8</v>
      </c>
      <c r="W29" s="65"/>
      <c r="X29" s="26">
        <v>42.1</v>
      </c>
      <c r="Y29" s="26"/>
      <c r="Z29" s="26">
        <v>43.2</v>
      </c>
      <c r="AA29" s="26"/>
    </row>
    <row r="30" spans="1:27" x14ac:dyDescent="0.25">
      <c r="A30" s="1"/>
      <c r="B30" s="1"/>
      <c r="C30" s="1"/>
      <c r="D30" s="1"/>
      <c r="E30" s="1"/>
      <c r="F30" s="1"/>
      <c r="G30" s="1"/>
      <c r="H30" s="1"/>
      <c r="I30" s="1"/>
      <c r="J30" s="1"/>
      <c r="K30" s="1"/>
      <c r="L30" s="1"/>
      <c r="M30" s="1"/>
      <c r="N30" s="1"/>
      <c r="O30" s="1"/>
      <c r="P30" s="1"/>
      <c r="Q30" s="1"/>
      <c r="R30" s="1"/>
      <c r="S30" s="1"/>
      <c r="T30" s="1"/>
      <c r="U30" s="1"/>
      <c r="V30" s="1"/>
      <c r="W30" s="1"/>
      <c r="X30" s="26"/>
      <c r="Y30" s="26"/>
      <c r="Z30" s="26"/>
      <c r="AA30" s="26"/>
    </row>
    <row r="31" spans="1:27" x14ac:dyDescent="0.25">
      <c r="A31" s="1" t="s">
        <v>74</v>
      </c>
      <c r="B31" s="14">
        <v>0.9</v>
      </c>
      <c r="C31" s="1"/>
      <c r="D31" s="14">
        <v>0.2</v>
      </c>
      <c r="E31" s="1"/>
      <c r="F31" s="14">
        <v>0.46</v>
      </c>
      <c r="G31" s="1"/>
      <c r="H31" s="14">
        <v>0.24</v>
      </c>
      <c r="I31" s="1"/>
      <c r="J31" s="14">
        <v>0.59</v>
      </c>
      <c r="K31" s="1"/>
      <c r="L31" s="14">
        <v>0.34</v>
      </c>
      <c r="M31" s="1"/>
      <c r="N31" s="14">
        <v>-0.18</v>
      </c>
      <c r="O31" s="1"/>
      <c r="P31" s="14">
        <v>0.37</v>
      </c>
      <c r="Q31" s="1"/>
      <c r="R31" s="14">
        <v>0.06</v>
      </c>
      <c r="S31" s="1"/>
      <c r="T31" s="14">
        <v>1.5</v>
      </c>
      <c r="U31" s="1"/>
      <c r="V31" s="14">
        <v>1.45</v>
      </c>
      <c r="W31" s="15"/>
      <c r="X31" s="14">
        <v>0.11</v>
      </c>
      <c r="Y31" s="26"/>
      <c r="Z31" s="14">
        <v>-5.2</v>
      </c>
      <c r="AA31" s="26"/>
    </row>
    <row r="32" spans="1:27" x14ac:dyDescent="0.25">
      <c r="A32" s="6" t="s">
        <v>71</v>
      </c>
      <c r="B32" s="47">
        <v>1.56</v>
      </c>
      <c r="C32" s="6"/>
      <c r="D32" s="47">
        <v>0.64</v>
      </c>
      <c r="E32" s="6"/>
      <c r="F32" s="47">
        <v>0.4</v>
      </c>
      <c r="G32" s="6"/>
      <c r="H32" s="47">
        <v>0.52</v>
      </c>
      <c r="I32" s="6"/>
      <c r="J32" s="47">
        <v>2.73</v>
      </c>
      <c r="K32" s="6"/>
      <c r="L32" s="47">
        <v>0.46</v>
      </c>
      <c r="M32" s="6"/>
      <c r="N32" s="47">
        <v>0.97</v>
      </c>
      <c r="O32" s="6"/>
      <c r="P32" s="47">
        <v>0.56000000000000005</v>
      </c>
      <c r="Q32" s="6"/>
      <c r="R32" s="47">
        <v>0.74</v>
      </c>
      <c r="S32" s="6"/>
      <c r="T32" s="47">
        <v>2.58</v>
      </c>
      <c r="U32" s="6"/>
      <c r="V32" s="47">
        <v>3.43</v>
      </c>
      <c r="W32" s="47"/>
      <c r="X32" s="15">
        <v>4.97</v>
      </c>
      <c r="Y32" s="26"/>
      <c r="Z32" s="15">
        <v>12.02</v>
      </c>
      <c r="AA32" s="26"/>
    </row>
    <row r="33" spans="1:27" ht="13" thickBot="1" x14ac:dyDescent="0.3">
      <c r="A33" s="1" t="s">
        <v>75</v>
      </c>
      <c r="B33" s="33">
        <f>SUM(B31:B32)</f>
        <v>2.46</v>
      </c>
      <c r="C33" s="1"/>
      <c r="D33" s="33">
        <f>SUM(D31:D32)</f>
        <v>0.84000000000000008</v>
      </c>
      <c r="E33" s="1"/>
      <c r="F33" s="33">
        <f>SUM(F31:F32)</f>
        <v>0.8600000000000001</v>
      </c>
      <c r="G33" s="1"/>
      <c r="H33" s="33">
        <f>SUM(H31:H32)</f>
        <v>0.76</v>
      </c>
      <c r="I33" s="1"/>
      <c r="J33" s="33">
        <f>SUM(J31:J32)</f>
        <v>3.32</v>
      </c>
      <c r="K33" s="1"/>
      <c r="L33" s="33">
        <f>SUM(L31:L32)</f>
        <v>0.8</v>
      </c>
      <c r="M33" s="1"/>
      <c r="N33" s="33">
        <f>SUM(N31:N32)</f>
        <v>0.79</v>
      </c>
      <c r="O33" s="1"/>
      <c r="P33" s="33">
        <f>SUM(P31:P32)</f>
        <v>0.93</v>
      </c>
      <c r="Q33" s="1"/>
      <c r="R33" s="33">
        <f>SUM(R31:R32)</f>
        <v>0.8</v>
      </c>
      <c r="S33" s="1"/>
      <c r="T33" s="33">
        <f>SUM(T31:T32)</f>
        <v>4.08</v>
      </c>
      <c r="U33" s="1"/>
      <c r="V33" s="33">
        <f>SUM(V31:V32)</f>
        <v>4.88</v>
      </c>
      <c r="W33" s="15"/>
      <c r="X33" s="33">
        <f>SUM(X31:X32)</f>
        <v>5.08</v>
      </c>
      <c r="Y33" s="26"/>
      <c r="Z33" s="33">
        <f>SUM(Z31:Z32)</f>
        <v>6.8199999999999994</v>
      </c>
      <c r="AA33" s="26"/>
    </row>
    <row r="34" spans="1:27" ht="13" thickTop="1" x14ac:dyDescent="0.25"/>
    <row r="35" spans="1:27" ht="37" customHeight="1" x14ac:dyDescent="0.25">
      <c r="A35" s="71" t="s">
        <v>107</v>
      </c>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7" spans="1:27" x14ac:dyDescent="0.25">
      <c r="A37" s="71" t="s">
        <v>127</v>
      </c>
      <c r="B37" s="71"/>
      <c r="C37" s="71"/>
      <c r="D37" s="71"/>
      <c r="E37" s="71"/>
      <c r="F37" s="71"/>
      <c r="G37" s="71"/>
      <c r="H37" s="71"/>
      <c r="I37" s="71"/>
      <c r="J37" s="71"/>
      <c r="K37" s="71"/>
      <c r="L37" s="71"/>
      <c r="M37" s="71"/>
      <c r="N37" s="71"/>
      <c r="O37" s="71"/>
      <c r="P37" s="71"/>
      <c r="Q37" s="71"/>
      <c r="R37" s="71"/>
      <c r="S37" s="71"/>
      <c r="T37" s="71"/>
      <c r="U37" s="71"/>
      <c r="V37" s="71"/>
      <c r="W37" s="71"/>
      <c r="X37" s="71"/>
      <c r="Y37" s="71"/>
      <c r="Z37" s="71"/>
    </row>
    <row r="39" spans="1:27" ht="13" x14ac:dyDescent="0.3">
      <c r="A39" s="59" t="s">
        <v>108</v>
      </c>
      <c r="B39" s="59"/>
      <c r="C39" s="59"/>
      <c r="D39" s="59"/>
      <c r="E39" s="59"/>
      <c r="F39" s="59"/>
      <c r="G39" s="59"/>
      <c r="H39" s="59"/>
      <c r="I39" s="59"/>
      <c r="J39" s="59"/>
      <c r="K39" s="59"/>
      <c r="L39" s="59"/>
      <c r="M39" s="59"/>
      <c r="N39" s="59"/>
      <c r="O39" s="59"/>
      <c r="P39" s="59"/>
      <c r="Q39" s="59"/>
      <c r="R39" s="59"/>
      <c r="S39" s="59"/>
      <c r="T39" s="59"/>
      <c r="U39" s="59"/>
    </row>
  </sheetData>
  <mergeCells count="2">
    <mergeCell ref="A35:Z35"/>
    <mergeCell ref="A37:Z37"/>
  </mergeCells>
  <pageMargins left="0.7" right="0.7" top="0.75" bottom="0.75" header="0.3" footer="0.3"/>
  <pageSetup scale="47" orientation="landscape" r:id="rId1"/>
  <headerFooter>
    <oddFooter xml:space="preserve">&amp;C_x000D_&amp;1#&amp;"Calibri"&amp;10&amp;K000000 Public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9CE9-6413-4B9C-81A1-E23DC80FBEC8}">
  <sheetPr>
    <pageSetUpPr fitToPage="1"/>
  </sheetPr>
  <dimension ref="A1:X10"/>
  <sheetViews>
    <sheetView showGridLines="0" workbookViewId="0"/>
  </sheetViews>
  <sheetFormatPr defaultRowHeight="12.5" x14ac:dyDescent="0.25"/>
  <cols>
    <col min="1" max="1" width="28" customWidth="1"/>
    <col min="2" max="2" width="14.1796875" customWidth="1"/>
    <col min="3" max="3" width="2.7265625" customWidth="1"/>
    <col min="4" max="4" width="14.1796875" customWidth="1"/>
    <col min="5" max="5" width="2.7265625" customWidth="1"/>
    <col min="6" max="6" width="14.1796875" customWidth="1"/>
    <col min="7" max="7" width="2.7265625" customWidth="1"/>
    <col min="8" max="8" width="14.1796875" customWidth="1"/>
    <col min="9" max="9" width="2.7265625" customWidth="1"/>
    <col min="10" max="10" width="14.1796875" customWidth="1"/>
    <col min="11" max="11" width="2.7265625" customWidth="1"/>
    <col min="12" max="12" width="14.1796875" customWidth="1"/>
    <col min="13" max="13" width="2.7265625" customWidth="1"/>
    <col min="14" max="14" width="14.1796875" customWidth="1"/>
    <col min="15" max="15" width="2.7265625" customWidth="1"/>
    <col min="16" max="16" width="14.1796875" customWidth="1"/>
    <col min="17" max="17" width="2.7265625" customWidth="1"/>
    <col min="18" max="18" width="14.1796875" customWidth="1"/>
    <col min="19" max="19" width="2.7265625" customWidth="1"/>
    <col min="20" max="20" width="14.1796875" customWidth="1"/>
    <col min="21" max="21" width="2.7265625" customWidth="1"/>
    <col min="22" max="22" width="14.1796875" customWidth="1"/>
  </cols>
  <sheetData>
    <row r="1" spans="1:24" ht="17.5" x14ac:dyDescent="0.35">
      <c r="A1" s="2" t="s">
        <v>54</v>
      </c>
      <c r="B1" s="2"/>
      <c r="C1" s="2"/>
      <c r="D1" s="2"/>
      <c r="E1" s="2"/>
      <c r="F1" s="2"/>
      <c r="G1" s="2"/>
      <c r="H1" s="2"/>
      <c r="I1" s="2"/>
      <c r="J1" s="2"/>
      <c r="K1" s="2"/>
      <c r="L1" s="2"/>
      <c r="M1" s="2"/>
      <c r="N1" s="2"/>
      <c r="O1" s="2"/>
      <c r="P1" s="2"/>
      <c r="Q1" s="2"/>
      <c r="R1" s="2"/>
      <c r="S1" s="2"/>
    </row>
    <row r="2" spans="1:24" ht="15" x14ac:dyDescent="0.3">
      <c r="A2" s="4" t="s">
        <v>63</v>
      </c>
      <c r="B2" s="4"/>
      <c r="C2" s="4"/>
      <c r="D2" s="4"/>
      <c r="E2" s="4"/>
      <c r="F2" s="4"/>
      <c r="G2" s="4"/>
      <c r="H2" s="4"/>
      <c r="I2" s="4"/>
      <c r="J2" s="4"/>
      <c r="K2" s="4"/>
      <c r="L2" s="4"/>
      <c r="M2" s="4"/>
      <c r="N2" s="4"/>
      <c r="O2" s="4"/>
      <c r="P2" s="4"/>
      <c r="Q2" s="4"/>
      <c r="R2" s="4"/>
      <c r="S2" s="4"/>
    </row>
    <row r="3" spans="1:24" ht="15" x14ac:dyDescent="0.3">
      <c r="A3" s="4" t="s">
        <v>76</v>
      </c>
      <c r="B3" s="4"/>
      <c r="C3" s="4"/>
      <c r="D3" s="4"/>
      <c r="E3" s="4"/>
      <c r="F3" s="4"/>
      <c r="G3" s="4"/>
      <c r="H3" s="4"/>
      <c r="I3" s="4"/>
      <c r="J3" s="4"/>
      <c r="K3" s="4"/>
      <c r="L3" s="4"/>
      <c r="M3" s="4"/>
      <c r="N3" s="4"/>
      <c r="O3" s="4"/>
      <c r="P3" s="4"/>
      <c r="Q3" s="4"/>
      <c r="R3" s="4"/>
      <c r="S3" s="4"/>
    </row>
    <row r="4" spans="1:24" x14ac:dyDescent="0.25">
      <c r="A4" s="3" t="s">
        <v>57</v>
      </c>
      <c r="B4" s="3"/>
      <c r="C4" s="3"/>
      <c r="D4" s="3"/>
      <c r="E4" s="3"/>
      <c r="F4" s="3"/>
      <c r="G4" s="3"/>
      <c r="H4" s="3"/>
      <c r="I4" s="3"/>
      <c r="J4" s="3"/>
      <c r="K4" s="3"/>
      <c r="L4" s="3"/>
      <c r="M4" s="3"/>
      <c r="N4" s="3"/>
      <c r="O4" s="3"/>
      <c r="P4" s="3"/>
      <c r="Q4" s="3"/>
      <c r="R4" s="3"/>
      <c r="S4" s="3"/>
    </row>
    <row r="5" spans="1:24" x14ac:dyDescent="0.25">
      <c r="A5" s="3"/>
      <c r="B5" s="3"/>
      <c r="C5" s="3"/>
      <c r="D5" s="3"/>
      <c r="E5" s="3"/>
      <c r="F5" s="3"/>
      <c r="G5" s="3"/>
      <c r="H5" s="3"/>
      <c r="I5" s="3"/>
      <c r="J5" s="3"/>
      <c r="K5" s="3"/>
      <c r="L5" s="3"/>
      <c r="M5" s="3"/>
      <c r="N5" s="3"/>
      <c r="O5" s="3"/>
      <c r="P5" s="3"/>
      <c r="Q5" s="3"/>
      <c r="R5" s="3"/>
      <c r="S5" s="3"/>
    </row>
    <row r="6" spans="1:24" x14ac:dyDescent="0.25">
      <c r="B6" s="66" t="s">
        <v>145</v>
      </c>
      <c r="D6" s="66" t="s">
        <v>142</v>
      </c>
      <c r="F6" s="66" t="s">
        <v>129</v>
      </c>
      <c r="H6" s="22" t="s">
        <v>124</v>
      </c>
      <c r="J6" s="22" t="s">
        <v>120</v>
      </c>
      <c r="L6" s="22" t="s">
        <v>117</v>
      </c>
      <c r="N6" s="22" t="s">
        <v>115</v>
      </c>
      <c r="P6" s="22" t="s">
        <v>112</v>
      </c>
      <c r="R6" s="22" t="s">
        <v>94</v>
      </c>
      <c r="T6" s="22" t="s">
        <v>60</v>
      </c>
      <c r="V6" s="22" t="s">
        <v>61</v>
      </c>
    </row>
    <row r="7" spans="1:24" x14ac:dyDescent="0.25">
      <c r="A7" t="s">
        <v>77</v>
      </c>
      <c r="B7" s="27">
        <v>1531.5</v>
      </c>
      <c r="D7" s="27">
        <v>1558</v>
      </c>
      <c r="F7" s="27">
        <v>1560.1</v>
      </c>
      <c r="H7" s="27">
        <v>1592.9</v>
      </c>
      <c r="J7" s="27">
        <v>1632.4</v>
      </c>
      <c r="L7" s="27">
        <v>1667.2</v>
      </c>
      <c r="N7" s="27">
        <v>1686.7</v>
      </c>
      <c r="P7" s="27">
        <v>1644.2</v>
      </c>
      <c r="R7" s="11">
        <v>1683</v>
      </c>
      <c r="S7" s="11"/>
      <c r="T7" s="27">
        <v>840</v>
      </c>
      <c r="U7" s="27"/>
      <c r="V7" s="27">
        <v>883.5</v>
      </c>
      <c r="W7" s="25"/>
      <c r="X7" s="25"/>
    </row>
    <row r="8" spans="1:24" x14ac:dyDescent="0.25">
      <c r="A8" t="s">
        <v>16</v>
      </c>
      <c r="B8" s="26">
        <v>-41.3</v>
      </c>
      <c r="D8" s="26">
        <v>-23.1</v>
      </c>
      <c r="F8" s="26">
        <v>-23.5</v>
      </c>
      <c r="H8" s="26">
        <v>-72</v>
      </c>
      <c r="J8" s="26">
        <v>-42.2</v>
      </c>
      <c r="L8" s="26">
        <v>-39.1</v>
      </c>
      <c r="N8" s="26">
        <v>-24.6</v>
      </c>
      <c r="P8" s="26">
        <v>-40.4</v>
      </c>
      <c r="R8" s="9">
        <v>-41.2</v>
      </c>
      <c r="S8" s="9"/>
      <c r="T8" s="26">
        <v>-123.1</v>
      </c>
      <c r="U8" s="26"/>
      <c r="V8" s="26">
        <v>-73.599999999999994</v>
      </c>
      <c r="W8" s="25"/>
      <c r="X8" s="25"/>
    </row>
    <row r="9" spans="1:24" ht="13" thickBot="1" x14ac:dyDescent="0.3">
      <c r="A9" s="5" t="s">
        <v>28</v>
      </c>
      <c r="B9" s="24">
        <f>SUM(B7:B8)</f>
        <v>1490.2</v>
      </c>
      <c r="C9" s="5"/>
      <c r="D9" s="24">
        <f>SUM(D7:D8)</f>
        <v>1534.9</v>
      </c>
      <c r="E9" s="5"/>
      <c r="F9" s="24">
        <f>SUM(F7:F8)</f>
        <v>1536.6</v>
      </c>
      <c r="G9" s="5"/>
      <c r="H9" s="24">
        <f>SUM(H7:H8)</f>
        <v>1520.9</v>
      </c>
      <c r="I9" s="5"/>
      <c r="J9" s="24">
        <f>SUM(J7:J8)</f>
        <v>1590.2</v>
      </c>
      <c r="K9" s="5"/>
      <c r="L9" s="24">
        <f>SUM(L7:L8)</f>
        <v>1628.1000000000001</v>
      </c>
      <c r="M9" s="5"/>
      <c r="N9" s="24">
        <f>SUM(N7:N8)</f>
        <v>1662.1000000000001</v>
      </c>
      <c r="O9" s="5"/>
      <c r="P9" s="24">
        <f>SUM(P7:P8)</f>
        <v>1603.8</v>
      </c>
      <c r="Q9" s="5"/>
      <c r="R9" s="24">
        <f>SUM(R7:R8)</f>
        <v>1641.8</v>
      </c>
      <c r="S9" s="5"/>
      <c r="T9" s="24">
        <f>SUM(T7:T8)</f>
        <v>716.9</v>
      </c>
      <c r="U9" s="27"/>
      <c r="V9" s="24">
        <f>SUM(V7:V8)</f>
        <v>809.9</v>
      </c>
      <c r="W9" s="25"/>
      <c r="X9" s="25"/>
    </row>
    <row r="10" spans="1:24" ht="13" thickTop="1" x14ac:dyDescent="0.25">
      <c r="T10" s="25"/>
      <c r="U10" s="25"/>
      <c r="V10" s="25"/>
      <c r="W10" s="25"/>
      <c r="X10" s="25"/>
    </row>
  </sheetData>
  <pageMargins left="0.7" right="0.7" top="0.75" bottom="0.75" header="0.3" footer="0.3"/>
  <pageSetup scale="64" orientation="landscape" r:id="rId1"/>
  <headerFooter>
    <oddFooter xml:space="preserve">&amp;C_x000D_&amp;1#&amp;"Calibri"&amp;10&amp;K000000 Public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8188-456C-4038-AEA8-9F4838B330B9}">
  <sheetPr>
    <pageSetUpPr fitToPage="1"/>
  </sheetPr>
  <dimension ref="A1:AB11"/>
  <sheetViews>
    <sheetView showGridLines="0" workbookViewId="0"/>
  </sheetViews>
  <sheetFormatPr defaultRowHeight="12.5" x14ac:dyDescent="0.25"/>
  <cols>
    <col min="1" max="1" width="44" customWidth="1"/>
    <col min="2" max="2" width="13.54296875" customWidth="1"/>
    <col min="3" max="3" width="2.7265625" customWidth="1"/>
    <col min="4" max="4" width="13.54296875" customWidth="1"/>
    <col min="5" max="5" width="2.7265625" customWidth="1"/>
    <col min="6" max="6" width="13.54296875" customWidth="1"/>
    <col min="7" max="7" width="2.7265625" customWidth="1"/>
    <col min="8" max="8" width="13.54296875" customWidth="1"/>
    <col min="9" max="9" width="2.7265625" customWidth="1"/>
    <col min="10" max="10" width="13.54296875" customWidth="1"/>
    <col min="11" max="11" width="2.7265625" customWidth="1"/>
    <col min="12" max="12" width="13.54296875" customWidth="1"/>
    <col min="13" max="13" width="2.7265625" customWidth="1"/>
    <col min="14" max="14" width="13.54296875" customWidth="1"/>
    <col min="15" max="15" width="2.7265625" customWidth="1"/>
    <col min="16" max="16" width="13.54296875" customWidth="1"/>
    <col min="17" max="17" width="2.7265625" customWidth="1"/>
    <col min="18" max="18" width="13.54296875" customWidth="1"/>
    <col min="19" max="19" width="2.7265625" customWidth="1"/>
    <col min="20" max="20" width="13.54296875" customWidth="1"/>
    <col min="21" max="21" width="2.7265625" customWidth="1"/>
    <col min="22" max="22" width="13.54296875" customWidth="1"/>
    <col min="23" max="23" width="2.7265625" customWidth="1"/>
    <col min="24" max="24" width="13.54296875" customWidth="1"/>
    <col min="25" max="25" width="2.7265625" customWidth="1"/>
    <col min="26" max="26" width="13.54296875" customWidth="1"/>
  </cols>
  <sheetData>
    <row r="1" spans="1:28" ht="17.5" x14ac:dyDescent="0.35">
      <c r="A1" s="2" t="s">
        <v>54</v>
      </c>
      <c r="B1" s="2"/>
      <c r="C1" s="2"/>
      <c r="D1" s="2"/>
      <c r="E1" s="2"/>
      <c r="F1" s="2"/>
      <c r="G1" s="2"/>
      <c r="H1" s="2"/>
      <c r="I1" s="2"/>
      <c r="J1" s="2"/>
      <c r="K1" s="2"/>
      <c r="L1" s="2"/>
      <c r="M1" s="2"/>
      <c r="N1" s="2"/>
      <c r="O1" s="2"/>
      <c r="P1" s="2"/>
      <c r="Q1" s="2"/>
      <c r="R1" s="2"/>
      <c r="S1" s="2"/>
      <c r="T1" s="2"/>
      <c r="U1" s="2"/>
      <c r="V1" s="2"/>
      <c r="W1" s="2"/>
    </row>
    <row r="2" spans="1:28" ht="15" x14ac:dyDescent="0.3">
      <c r="A2" s="4" t="s">
        <v>63</v>
      </c>
      <c r="B2" s="4"/>
      <c r="C2" s="4"/>
      <c r="D2" s="4"/>
      <c r="E2" s="4"/>
      <c r="F2" s="4"/>
      <c r="G2" s="4"/>
      <c r="H2" s="4"/>
      <c r="I2" s="4"/>
      <c r="J2" s="4"/>
      <c r="K2" s="4"/>
      <c r="L2" s="4"/>
      <c r="M2" s="4"/>
      <c r="N2" s="4"/>
      <c r="O2" s="4"/>
      <c r="P2" s="4"/>
      <c r="Q2" s="4"/>
      <c r="R2" s="4"/>
      <c r="S2" s="4"/>
      <c r="T2" s="4"/>
      <c r="U2" s="4"/>
      <c r="V2" s="4"/>
      <c r="W2" s="4"/>
    </row>
    <row r="3" spans="1:28" ht="15" x14ac:dyDescent="0.3">
      <c r="A3" s="4" t="s">
        <v>78</v>
      </c>
      <c r="B3" s="4"/>
      <c r="C3" s="4"/>
      <c r="D3" s="4"/>
      <c r="E3" s="4"/>
      <c r="F3" s="4"/>
      <c r="G3" s="4"/>
      <c r="H3" s="4"/>
      <c r="I3" s="4"/>
      <c r="J3" s="4"/>
      <c r="K3" s="4"/>
      <c r="L3" s="4"/>
      <c r="M3" s="4"/>
      <c r="N3" s="4"/>
      <c r="O3" s="4"/>
      <c r="P3" s="4"/>
      <c r="Q3" s="4"/>
      <c r="R3" s="4"/>
      <c r="S3" s="4"/>
      <c r="T3" s="4"/>
      <c r="U3" s="4"/>
      <c r="V3" s="4"/>
      <c r="W3" s="4"/>
    </row>
    <row r="4" spans="1:28" x14ac:dyDescent="0.25">
      <c r="A4" s="3" t="s">
        <v>57</v>
      </c>
      <c r="B4" s="3"/>
      <c r="C4" s="3"/>
      <c r="D4" s="3"/>
      <c r="E4" s="3"/>
      <c r="F4" s="3"/>
      <c r="G4" s="3"/>
      <c r="H4" s="3"/>
      <c r="I4" s="3"/>
      <c r="J4" s="3"/>
      <c r="K4" s="3"/>
      <c r="L4" s="3"/>
      <c r="M4" s="3"/>
      <c r="N4" s="3"/>
      <c r="O4" s="3"/>
      <c r="P4" s="3"/>
      <c r="Q4" s="3"/>
      <c r="R4" s="3"/>
      <c r="S4" s="3"/>
      <c r="T4" s="3"/>
      <c r="U4" s="3"/>
      <c r="V4" s="3"/>
      <c r="W4" s="3"/>
    </row>
    <row r="5" spans="1:28" x14ac:dyDescent="0.25">
      <c r="A5" s="3"/>
      <c r="B5" s="3"/>
      <c r="C5" s="3"/>
      <c r="D5" s="3"/>
      <c r="E5" s="3"/>
      <c r="F5" s="3"/>
      <c r="G5" s="3"/>
      <c r="H5" s="3"/>
      <c r="I5" s="3"/>
      <c r="J5" s="3"/>
      <c r="K5" s="3"/>
      <c r="L5" s="3"/>
      <c r="M5" s="3"/>
      <c r="N5" s="3"/>
      <c r="O5" s="3"/>
      <c r="P5" s="3"/>
      <c r="Q5" s="3"/>
      <c r="R5" s="3"/>
      <c r="S5" s="3"/>
      <c r="T5" s="3"/>
      <c r="U5" s="3"/>
      <c r="V5" s="3"/>
      <c r="W5" s="3"/>
    </row>
    <row r="6" spans="1:28" x14ac:dyDescent="0.25">
      <c r="B6" s="21" t="s">
        <v>144</v>
      </c>
      <c r="D6" s="21" t="s">
        <v>143</v>
      </c>
      <c r="F6" s="21" t="s">
        <v>141</v>
      </c>
      <c r="H6" s="21" t="s">
        <v>128</v>
      </c>
      <c r="J6" s="21" t="s">
        <v>123</v>
      </c>
      <c r="L6" s="21" t="s">
        <v>122</v>
      </c>
      <c r="N6" s="21" t="s">
        <v>119</v>
      </c>
      <c r="P6" s="21" t="s">
        <v>116</v>
      </c>
      <c r="R6" s="21" t="s">
        <v>114</v>
      </c>
      <c r="T6" s="21" t="s">
        <v>111</v>
      </c>
      <c r="V6" s="21" t="s">
        <v>93</v>
      </c>
      <c r="W6" s="53"/>
      <c r="X6" s="21" t="s">
        <v>58</v>
      </c>
      <c r="Z6" s="21" t="s">
        <v>59</v>
      </c>
    </row>
    <row r="7" spans="1:28" x14ac:dyDescent="0.25">
      <c r="A7" t="s">
        <v>118</v>
      </c>
      <c r="B7" s="11">
        <v>134.1</v>
      </c>
      <c r="D7" s="11">
        <v>67.900000000000006</v>
      </c>
      <c r="F7" s="11">
        <v>39.6</v>
      </c>
      <c r="H7" s="11">
        <v>26.6</v>
      </c>
      <c r="J7" s="11">
        <v>198.4</v>
      </c>
      <c r="L7" s="11">
        <v>83.4</v>
      </c>
      <c r="N7" s="11">
        <v>67.599999999999994</v>
      </c>
      <c r="P7" s="11">
        <v>54.1</v>
      </c>
      <c r="R7" s="11">
        <v>-6.7</v>
      </c>
      <c r="T7" s="11">
        <v>191.5</v>
      </c>
      <c r="V7" s="11">
        <v>210.8</v>
      </c>
      <c r="W7" s="11"/>
      <c r="X7" s="27">
        <v>217.6</v>
      </c>
      <c r="Y7" s="27"/>
      <c r="Z7" s="27">
        <v>286.7</v>
      </c>
      <c r="AA7" s="25"/>
      <c r="AB7" s="25"/>
    </row>
    <row r="8" spans="1:28" x14ac:dyDescent="0.25">
      <c r="A8" t="s">
        <v>35</v>
      </c>
      <c r="B8" s="9">
        <v>-69.8</v>
      </c>
      <c r="D8" s="9">
        <v>-21.2</v>
      </c>
      <c r="F8" s="9">
        <v>-28.2</v>
      </c>
      <c r="H8" s="9">
        <v>-20.399999999999999</v>
      </c>
      <c r="J8" s="9">
        <v>-100.7</v>
      </c>
      <c r="L8" s="9">
        <v>-19.899999999999999</v>
      </c>
      <c r="N8" s="9">
        <v>-24.9</v>
      </c>
      <c r="P8" s="9">
        <v>-30.4</v>
      </c>
      <c r="R8" s="9">
        <v>-25.5</v>
      </c>
      <c r="T8" s="9">
        <v>-104.6</v>
      </c>
      <c r="V8" s="9">
        <v>-109.1</v>
      </c>
      <c r="W8" s="9"/>
      <c r="X8" s="26">
        <v>-62.6</v>
      </c>
      <c r="Y8" s="26"/>
      <c r="Z8" s="26">
        <v>-66.599999999999994</v>
      </c>
      <c r="AA8" s="25"/>
      <c r="AB8" s="25"/>
    </row>
    <row r="9" spans="1:28" ht="13" thickBot="1" x14ac:dyDescent="0.3">
      <c r="A9" s="5" t="s">
        <v>47</v>
      </c>
      <c r="B9" s="24">
        <f>SUM(B7:B8)</f>
        <v>64.3</v>
      </c>
      <c r="C9" s="5"/>
      <c r="D9" s="24">
        <f>SUM(D7:D8)</f>
        <v>46.7</v>
      </c>
      <c r="E9" s="5"/>
      <c r="F9" s="24">
        <f>SUM(F7:F8)</f>
        <v>11.400000000000002</v>
      </c>
      <c r="G9" s="5"/>
      <c r="H9" s="24">
        <f>SUM(H7:H8)</f>
        <v>6.2000000000000028</v>
      </c>
      <c r="I9" s="5"/>
      <c r="J9" s="24">
        <f>SUM(J7:J8)</f>
        <v>97.7</v>
      </c>
      <c r="K9" s="5"/>
      <c r="L9" s="24">
        <f>SUM(L7:L8)</f>
        <v>63.500000000000007</v>
      </c>
      <c r="M9" s="5"/>
      <c r="N9" s="24">
        <f>SUM(N7:N8)</f>
        <v>42.699999999999996</v>
      </c>
      <c r="O9" s="5"/>
      <c r="P9" s="24">
        <f>SUM(P7:P8)</f>
        <v>23.700000000000003</v>
      </c>
      <c r="Q9" s="5"/>
      <c r="R9" s="24">
        <f>SUM(R7:R8)</f>
        <v>-32.200000000000003</v>
      </c>
      <c r="S9" s="5"/>
      <c r="T9" s="24">
        <f>SUM(T7:T8)</f>
        <v>86.9</v>
      </c>
      <c r="U9" s="5"/>
      <c r="V9" s="24">
        <f>SUM(V7:V8)</f>
        <v>101.70000000000002</v>
      </c>
      <c r="W9" s="27"/>
      <c r="X9" s="24">
        <f>SUM(X7:X8)</f>
        <v>155</v>
      </c>
      <c r="Y9" s="27"/>
      <c r="Z9" s="24">
        <f>SUM(Z7:Z8)</f>
        <v>220.1</v>
      </c>
      <c r="AA9" s="25"/>
      <c r="AB9" s="25"/>
    </row>
    <row r="10" spans="1:28" ht="13" thickTop="1" x14ac:dyDescent="0.25">
      <c r="X10" s="25"/>
      <c r="Y10" s="25"/>
      <c r="Z10" s="25"/>
      <c r="AA10" s="25"/>
      <c r="AB10" s="25"/>
    </row>
    <row r="11" spans="1:28" ht="13" x14ac:dyDescent="0.3">
      <c r="A11" s="59" t="s">
        <v>108</v>
      </c>
      <c r="B11" s="59"/>
      <c r="C11" s="59"/>
      <c r="D11" s="59"/>
      <c r="E11" s="59"/>
      <c r="F11" s="59"/>
      <c r="G11" s="59"/>
      <c r="H11" s="59"/>
      <c r="I11" s="59"/>
      <c r="J11" s="59"/>
      <c r="K11" s="59"/>
      <c r="L11" s="59"/>
      <c r="M11" s="59"/>
      <c r="N11" s="59"/>
      <c r="O11" s="59"/>
      <c r="P11" s="59"/>
      <c r="Q11" s="59"/>
      <c r="R11" s="59"/>
      <c r="S11" s="59"/>
      <c r="T11" s="59"/>
      <c r="U11" s="59"/>
    </row>
  </sheetData>
  <pageMargins left="0.7" right="0.7" top="0.75" bottom="0.75" header="0.3" footer="0.3"/>
  <pageSetup scale="50" orientation="landscape" horizontalDpi="4294967293" r:id="rId1"/>
  <headerFooter>
    <oddFooter xml:space="preserve">&amp;C_x000D_&amp;1#&amp;"Calibri"&amp;10&amp;K000000 Public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3C2EBD3E39DC48B924D6A945F6750E" ma:contentTypeVersion="12" ma:contentTypeDescription="Create a new document." ma:contentTypeScope="" ma:versionID="1c2f486ff2f915ac7cc4a114eba34b9b">
  <xsd:schema xmlns:xsd="http://www.w3.org/2001/XMLSchema" xmlns:xs="http://www.w3.org/2001/XMLSchema" xmlns:p="http://schemas.microsoft.com/office/2006/metadata/properties" xmlns:ns1="http://schemas.microsoft.com/sharepoint/v3" xmlns:ns3="cf5577e9-3c15-4d73-bc3b-f8e46028d819" targetNamespace="http://schemas.microsoft.com/office/2006/metadata/properties" ma:root="true" ma:fieldsID="a5a6591bfad3e82df99f43be4e083fed" ns1:_="" ns3:_="">
    <xsd:import namespace="http://schemas.microsoft.com/sharepoint/v3"/>
    <xsd:import namespace="cf5577e9-3c15-4d73-bc3b-f8e46028d81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5577e9-3c15-4d73-bc3b-f8e46028d8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6131F4-3C13-4EEA-832A-DE60F4E0BEC6}">
  <ds:schemaRefs>
    <ds:schemaRef ds:uri="http://purl.org/dc/terms/"/>
    <ds:schemaRef ds:uri="cf5577e9-3c15-4d73-bc3b-f8e46028d819"/>
    <ds:schemaRef ds:uri="http://purl.org/dc/elements/1.1/"/>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EB7319A3-CD05-42FF-A84A-BB0E564C2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5577e9-3c15-4d73-bc3b-f8e46028d8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060E11-F3DD-4C30-9C8F-231C35AAED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Income Stmt</vt:lpstr>
      <vt:lpstr>Balance Sheet</vt:lpstr>
      <vt:lpstr>Cash Flow Stmt</vt:lpstr>
      <vt:lpstr>Segment Results</vt:lpstr>
      <vt:lpstr>EBITDA &amp; Adjusted EBITDA</vt:lpstr>
      <vt:lpstr>Adjusted EPS</vt:lpstr>
      <vt:lpstr>Net Debt</vt:lpstr>
      <vt:lpstr>Free 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Daul, Kari</dc:creator>
  <cp:lastModifiedBy>Daul, Kari</cp:lastModifiedBy>
  <cp:lastPrinted>2022-02-18T23:18:59Z</cp:lastPrinted>
  <dcterms:created xsi:type="dcterms:W3CDTF">2021-09-09T14:40:42Z</dcterms:created>
  <dcterms:modified xsi:type="dcterms:W3CDTF">2024-10-29T18:55:29Z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0x010100823C2EBD3E39DC48B924D6A945F6750E</vt:lpwstr>
  </property>
  <property fmtid="{D5CDD505-2E9C-101B-9397-08002B2CF9AE}" pid="3" name="MSIP_Label_0fe51ac3-344e-4d7e-82a2-d6ed2fbd0340_Enabled">
    <vt:lpwstr>true</vt:lpwstr>
  </property>
  <property fmtid="{D5CDD505-2E9C-101B-9397-08002B2CF9AE}" pid="4" name="MSIP_Label_0fe51ac3-344e-4d7e-82a2-d6ed2fbd0340_SetDate">
    <vt:lpwstr>2022-10-31T14:31:21Z</vt:lpwstr>
  </property>
  <property fmtid="{D5CDD505-2E9C-101B-9397-08002B2CF9AE}" pid="5" name="MSIP_Label_0fe51ac3-344e-4d7e-82a2-d6ed2fbd0340_Method">
    <vt:lpwstr>Privileged</vt:lpwstr>
  </property>
  <property fmtid="{D5CDD505-2E9C-101B-9397-08002B2CF9AE}" pid="6" name="MSIP_Label_0fe51ac3-344e-4d7e-82a2-d6ed2fbd0340_Name">
    <vt:lpwstr>Public</vt:lpwstr>
  </property>
  <property fmtid="{D5CDD505-2E9C-101B-9397-08002B2CF9AE}" pid="7" name="MSIP_Label_0fe51ac3-344e-4d7e-82a2-d6ed2fbd0340_SiteId">
    <vt:lpwstr>1f7c1878-7408-4f86-b429-cf17f96a717c</vt:lpwstr>
  </property>
  <property fmtid="{D5CDD505-2E9C-101B-9397-08002B2CF9AE}" pid="8" name="MSIP_Label_0fe51ac3-344e-4d7e-82a2-d6ed2fbd0340_ActionId">
    <vt:lpwstr>aa51738a-4a21-423b-bfa9-7bf60849ec3f</vt:lpwstr>
  </property>
  <property fmtid="{D5CDD505-2E9C-101B-9397-08002B2CF9AE}" pid="9" name="MSIP_Label_0fe51ac3-344e-4d7e-82a2-d6ed2fbd0340_ContentBits">
    <vt:lpwstr>2</vt:lpwstr>
  </property>
</Properties>
</file>