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mc:AlternateContent xmlns:mc="http://schemas.openxmlformats.org/markup-compatibility/2006">
    <mc:Choice Requires="x15">
      <x15ac:absPath xmlns:x15ac="http://schemas.microsoft.com/office/spreadsheetml/2010/11/ac" url="C:\Users\milton\Desktop\"/>
    </mc:Choice>
  </mc:AlternateContent>
  <xr:revisionPtr revIDLastSave="0" documentId="13_ncr:1_{EF4DBCC5-0BAE-4815-9C26-CA50F9F2A9F8}" xr6:coauthVersionLast="45" xr6:coauthVersionMax="45" xr10:uidLastSave="{00000000-0000-0000-0000-000000000000}"/>
  <bookViews>
    <workbookView xWindow="-110" yWindow="-110" windowWidth="19420" windowHeight="10420" firstSheet="1" activeTab="1" xr2:uid="{00000000-000D-0000-FFFF-FFFF00000000}"/>
  </bookViews>
  <sheets>
    <sheet name="Date and Manual" sheetId="11" state="hidden" r:id="rId1"/>
    <sheet name="P&amp;L_GAAP" sheetId="1" r:id="rId2"/>
    <sheet name="Balance Sheet" sheetId="2" r:id="rId3"/>
    <sheet name="CF" sheetId="3" r:id="rId4"/>
    <sheet name="CF (2)" sheetId="9" state="hidden" r:id="rId5"/>
    <sheet name="SEG1" sheetId="4" r:id="rId6"/>
    <sheet name="SEG2" sheetId="5" r:id="rId7"/>
    <sheet name="Non-GAAP" sheetId="10" r:id="rId8"/>
    <sheet name="Q2 SEG1 " sheetId="6" state="hidden" r:id="rId9"/>
    <sheet name="Q2SEG2" sheetId="7" state="hidden" r:id="rId10"/>
  </sheets>
  <externalReferences>
    <externalReference r:id="rId11"/>
  </externalReferences>
  <definedNames>
    <definedName name="Array">'[1]DB DataSheet'!$B$5:$AGQ$96</definedName>
    <definedName name="Column_Num">'[1]DB DataSheet'!$B$4:$AGQ$4</definedName>
    <definedName name="_xlnm.Print_Area" localSheetId="2">'Balance Sheet'!$A$1:$E$45</definedName>
    <definedName name="_xlnm.Print_Area" localSheetId="3">CF!$A$1:$E$11</definedName>
    <definedName name="_xlnm.Print_Area" localSheetId="4">'CF (2)'!$A$1:$D$11</definedName>
    <definedName name="_xlnm.Print_Area" localSheetId="7">'Non-GAAP'!$A$1:$N$49</definedName>
    <definedName name="_xlnm.Print_Area" localSheetId="1">'P&amp;L_GAAP'!$A$1:$H$26</definedName>
    <definedName name="_xlnm.Print_Area" localSheetId="5">'SEG1'!$A$1:$R$31</definedName>
    <definedName name="_xlnm.Print_Area" localSheetId="6">'SEG2'!$A$1:$I$28</definedName>
    <definedName name="Row_Num">'[1]DB DataSheet'!$B$5:$B$96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23" i="5" l="1"/>
  <c r="D23" i="5"/>
  <c r="D16" i="5" l="1"/>
  <c r="G17" i="4" l="1"/>
  <c r="D17" i="4" l="1"/>
  <c r="M40" i="10" l="1"/>
  <c r="K40" i="10"/>
  <c r="G15" i="10"/>
  <c r="G20" i="10"/>
  <c r="E23" i="5"/>
  <c r="F23" i="5"/>
  <c r="I23" i="5"/>
  <c r="C23" i="10" l="1"/>
  <c r="C22" i="10"/>
  <c r="E25" i="10"/>
  <c r="E29" i="10" s="1"/>
  <c r="E20" i="10"/>
  <c r="E15" i="10"/>
  <c r="E4" i="3"/>
  <c r="B3" i="11"/>
  <c r="G4" i="1"/>
  <c r="B13" i="11"/>
  <c r="B12" i="11"/>
  <c r="B11" i="11"/>
  <c r="B10" i="11"/>
  <c r="B9" i="11"/>
  <c r="B8" i="11"/>
  <c r="B5" i="11"/>
  <c r="B4" i="11"/>
  <c r="B12" i="4" l="1"/>
  <c r="G9" i="10"/>
  <c r="E9" i="10"/>
  <c r="G40" i="10" l="1"/>
  <c r="I40" i="10"/>
  <c r="F16" i="5" l="1"/>
  <c r="I16" i="5"/>
  <c r="N18" i="4"/>
  <c r="N17" i="4"/>
  <c r="D8" i="1"/>
  <c r="D13" i="1" s="1"/>
  <c r="D16" i="1" s="1"/>
  <c r="D19" i="1" s="1"/>
  <c r="E16" i="5" l="1"/>
  <c r="C24" i="10" l="1"/>
  <c r="D18" i="4"/>
  <c r="E33" i="10" l="1"/>
  <c r="E40" i="10" s="1"/>
  <c r="C25" i="10"/>
  <c r="C15" i="10"/>
  <c r="G25" i="10"/>
  <c r="G29" i="10" s="1"/>
  <c r="C29" i="10" l="1"/>
  <c r="B15" i="4" l="1"/>
  <c r="C10" i="9" l="1"/>
  <c r="C32" i="1"/>
  <c r="B32" i="1" s="1"/>
  <c r="C9" i="10" l="1"/>
  <c r="H16" i="5" l="1"/>
  <c r="C20" i="10"/>
  <c r="C40" i="10" l="1"/>
</calcChain>
</file>

<file path=xl/sharedStrings.xml><?xml version="1.0" encoding="utf-8"?>
<sst xmlns="http://schemas.openxmlformats.org/spreadsheetml/2006/main" count="296" uniqueCount="191">
  <si>
    <t>ADVANCED MICRO DEVICES, INC.</t>
  </si>
  <si>
    <t>CONDENSED CONSOLIDATED STATEMENTS OF OPERATIONS</t>
  </si>
  <si>
    <t>(Millions except per share amounts and percentages)</t>
  </si>
  <si>
    <t> </t>
  </si>
  <si>
    <t>Three Months Ended</t>
  </si>
  <si>
    <t>Net revenue</t>
  </si>
  <si>
    <t>Cost of sales</t>
  </si>
  <si>
    <t>Gross margin</t>
  </si>
  <si>
    <t>Gross margin %</t>
  </si>
  <si>
    <t>Research and development</t>
  </si>
  <si>
    <t>Marketing, general and administrative</t>
  </si>
  <si>
    <t>Amortization of acquired intangible assets</t>
  </si>
  <si>
    <t>Restructuring and other special charges, net</t>
  </si>
  <si>
    <t>Operating income (loss)</t>
  </si>
  <si>
    <t>Basic</t>
  </si>
  <si>
    <t>Diluted</t>
  </si>
  <si>
    <t>Shares used in per share calculation</t>
  </si>
  <si>
    <t>(Millions)</t>
  </si>
  <si>
    <t>Assets</t>
  </si>
  <si>
    <t>Current assets:</t>
  </si>
  <si>
    <t>Cash and cash equivalents</t>
  </si>
  <si>
    <t>Accounts receivable, net</t>
  </si>
  <si>
    <t>Inventories, net</t>
  </si>
  <si>
    <t>Total current assets</t>
  </si>
  <si>
    <t>Goodwill</t>
  </si>
  <si>
    <t>Other assets</t>
  </si>
  <si>
    <t>Total Assets</t>
  </si>
  <si>
    <t>Accounts payable</t>
  </si>
  <si>
    <t>Total current liabilities</t>
  </si>
  <si>
    <t>Other long-term liabilities</t>
  </si>
  <si>
    <t>Capital stock:</t>
  </si>
  <si>
    <t>Common stock, par value</t>
  </si>
  <si>
    <t>Additional paid-in capital</t>
  </si>
  <si>
    <t>Treasury stock, at cost</t>
  </si>
  <si>
    <t>Accumulated deficit</t>
  </si>
  <si>
    <t>CONDENSED CONSOLIDATED STATEMENT OF CASH FLOWS</t>
  </si>
  <si>
    <t>Depreciation and amortization</t>
  </si>
  <si>
    <t>Stock-based compensation expense</t>
  </si>
  <si>
    <t>Purchases of property, plant and equipment</t>
  </si>
  <si>
    <t>SELECTED CORPORATE DATA</t>
  </si>
  <si>
    <t>(Millions except headcount)</t>
  </si>
  <si>
    <t>Segment and Category Information</t>
  </si>
  <si>
    <r>
      <rPr>
        <sz val="11"/>
        <color rgb="FF000000"/>
        <rFont val="Times New Roman"/>
        <family val="1"/>
      </rPr>
      <t xml:space="preserve">Computing and Graphics </t>
    </r>
    <r>
      <rPr>
        <vertAlign val="superscript"/>
        <sz val="11"/>
        <color rgb="FF000000"/>
        <rFont val="Times New Roman"/>
        <family val="1"/>
      </rPr>
      <t>(1)</t>
    </r>
  </si>
  <si>
    <r>
      <rPr>
        <sz val="11"/>
        <color rgb="FF000000"/>
        <rFont val="Times New Roman"/>
        <family val="1"/>
      </rPr>
      <t xml:space="preserve">Enterprise, Embedded and Semi-Custom </t>
    </r>
    <r>
      <rPr>
        <vertAlign val="superscript"/>
        <sz val="11"/>
        <color rgb="FF000000"/>
        <rFont val="Times New Roman"/>
        <family val="1"/>
      </rPr>
      <t>(2)</t>
    </r>
  </si>
  <si>
    <t>Operating income</t>
  </si>
  <si>
    <r>
      <rPr>
        <sz val="11"/>
        <color rgb="FF000000"/>
        <rFont val="Times New Roman"/>
        <family val="1"/>
      </rPr>
      <t xml:space="preserve">All Other </t>
    </r>
    <r>
      <rPr>
        <vertAlign val="superscript"/>
        <sz val="11"/>
        <color rgb="FF000000"/>
        <rFont val="Times New Roman"/>
        <family val="1"/>
      </rPr>
      <t>(3)</t>
    </r>
  </si>
  <si>
    <t>Total</t>
  </si>
  <si>
    <t>Other Data</t>
  </si>
  <si>
    <t>Capital additions</t>
  </si>
  <si>
    <r>
      <rPr>
        <sz val="11"/>
        <color rgb="FF000000"/>
        <rFont val="Times New Roman"/>
        <family val="1"/>
      </rPr>
      <t>Adjusted EBITDA</t>
    </r>
    <r>
      <rPr>
        <vertAlign val="superscript"/>
        <sz val="11"/>
        <color rgb="FF000000"/>
        <rFont val="Times New Roman"/>
        <family val="1"/>
      </rPr>
      <t xml:space="preserve"> (4)</t>
    </r>
  </si>
  <si>
    <r>
      <rPr>
        <sz val="11"/>
        <color rgb="FF000000"/>
        <rFont val="Times New Roman"/>
        <family val="1"/>
      </rPr>
      <t xml:space="preserve">Non-GAAP free cash flow </t>
    </r>
    <r>
      <rPr>
        <vertAlign val="superscript"/>
        <sz val="11"/>
        <color rgb="FF000000"/>
        <rFont val="Times New Roman"/>
        <family val="1"/>
      </rPr>
      <t>(5)</t>
    </r>
  </si>
  <si>
    <t>Total assets</t>
  </si>
  <si>
    <t>Total debt</t>
  </si>
  <si>
    <t>Headcount</t>
  </si>
  <si>
    <t>See footnotes on the next page</t>
  </si>
  <si>
    <t>Computing and Graphics segment primarily includes desktop and notebook processors, chipsets, discrete graphics processing units (GPUs) and professional graphics.</t>
  </si>
  <si>
    <t>GAAP operating income (loss)</t>
  </si>
  <si>
    <t>Goodwill impairment</t>
  </si>
  <si>
    <t>Lower of cost or market inventory adjustment</t>
  </si>
  <si>
    <t>Workforce rebalancing severance charges</t>
  </si>
  <si>
    <t>Adjusted EBITDA</t>
  </si>
  <si>
    <t>Non-GAAP free cash flow reconciliation**</t>
  </si>
  <si>
    <t>Non-GAAP free cash flow</t>
  </si>
  <si>
    <t>Current liabilities:</t>
  </si>
  <si>
    <t>Operating loss</t>
  </si>
  <si>
    <t>June 27, 
2015</t>
  </si>
  <si>
    <t>June 27,
2015</t>
  </si>
  <si>
    <t>Depreciation and amortization, excluding 
amortization of acquired intangible assets</t>
  </si>
  <si>
    <t>Enterprise, Embedded and Semi-Custom segment primarily includes server and embedded processors, semi-custom System-on-Chip (SoC) products, development services and technology for game consoles.</t>
  </si>
  <si>
    <t>Interest expense</t>
  </si>
  <si>
    <t>Reconciliation of GAAP Operating Income (Loss) to Adjusted EBITDA*</t>
  </si>
  <si>
    <t>Technology node transition charge</t>
  </si>
  <si>
    <t>-</t>
  </si>
  <si>
    <t>** The Company also presents non-GAAP free cash flow as a supplemental measure of its performance. Non-GAAP free cash flow is determined by adjusting GAAP net cash provided by (used in) operating activities for capital expenditures. The Company calculates and communicates non-GAAP free cash flow in the financial earnings press release because the Company’s management believes it is of importance to investors to understand the nature of these cash flows. The Company’s calculation of non-GAAP free cash flow may or may not be consistent with the calculation of this measure by other companies in the same industry. Investors should not view non-GAAP free cash flow as an alternative to GAAP liquidity measures of cash flows from operating activities. The Company has provided reconciliations within the earnings press release of these non-GAAP financial measures to the most directly comparable GAAP financial measures.</t>
  </si>
  <si>
    <t>Six Months Ended</t>
  </si>
  <si>
    <t>March 28, 
2015</t>
  </si>
  <si>
    <t>June 28, 
2014</t>
  </si>
  <si>
    <t>Cash, cash equivalents and marketable securities, including long-term marketable securities</t>
  </si>
  <si>
    <t xml:space="preserve">All Other category primarily includes certain expenses and credits that are not allocated to any of the operating segments. Also included in this category are amortization of acquired intangible assets and stock-based compensation expense. In addition, the Company also included the following adjustments for the indicated periods: for the first quarter of 2015 and six months ended June 27, 2015, the Company included net restructuring and other special charges; and for the six months ended June 28, 2014, the Company included an adjustment for workforce rebalancing severance charges. 
</t>
  </si>
  <si>
    <t>March 28,
2015</t>
  </si>
  <si>
    <t>June 28,
2014</t>
  </si>
  <si>
    <t>June 27,
2015</t>
  </si>
  <si>
    <t>June 28,
2014</t>
  </si>
  <si>
    <t>GAAP net cash used in operating activities</t>
  </si>
  <si>
    <t xml:space="preserve">* The Company presents “Adjusted EBITDA” as a supplemental measure of its performance. Adjusted EBITDA for the Company is determined by adjusting operating income (loss) for depreciation and amortization, stock-based compensation expense and amortization of acquired intangible assets. In addition, the Company also excluded the following adjustments for the indicated periods: for the second quarter of 2015 and six months ended June 27, 2015, the Company excluded a technology node transition charge and for the first quarter of 2015 and six months ended June 27, 2015, the Company excluded net restructuring and other special charges. The Company calculates and communicates Adjusted EBITDA because the Company’s management believes it is of importance to investors and lenders in relation to its overall capital structure and its ability to borrow additional funds. In addition, the Company presents Adjusted EBITDA because it believes this measure assists investors in comparing its performance across reporting periods on a consistent basis by excluding items that the Company does not believe are indicative of its core operating performance. The Company’s calculation of Adjusted EBITDA may or may not be consistent with the calculation of this measure by other companies in the same industry. Investors should not view Adjusted EBITDA as an alternative to the GAAP operating measure of operating income (loss) or GAAP liquidity measures of cash flows from operating, investing and financing activities. In addition, Adjusted EBITDA does not take into account changes in certain assets and liabilities as well as interest and income taxes that can affect cash flows.
</t>
  </si>
  <si>
    <t>*</t>
  </si>
  <si>
    <t>**</t>
  </si>
  <si>
    <t>Accrued liabilities</t>
  </si>
  <si>
    <t>Other current liabilities</t>
  </si>
  <si>
    <t>from SEG2</t>
  </si>
  <si>
    <t>Stock-based compensation</t>
  </si>
  <si>
    <t>GAAP net cash provided by (used in) operating activities</t>
  </si>
  <si>
    <t>Long-term debt, net</t>
  </si>
  <si>
    <t>April 1, 
2017</t>
  </si>
  <si>
    <t>Stockholders' equity:</t>
  </si>
  <si>
    <t xml:space="preserve">Total Stockholders' equity </t>
  </si>
  <si>
    <t xml:space="preserve">Total Liabilities and Stockholders' Equity </t>
  </si>
  <si>
    <t xml:space="preserve">Liabilities and Stockholders' Equity </t>
  </si>
  <si>
    <t>CONDENSED CONSOLIDATED BALANCE SHEETS</t>
  </si>
  <si>
    <t>Marketable securities</t>
  </si>
  <si>
    <r>
      <t xml:space="preserve">All Other </t>
    </r>
    <r>
      <rPr>
        <vertAlign val="superscript"/>
        <sz val="11"/>
        <color rgb="FF000000"/>
        <rFont val="Times New Roman"/>
        <family val="1"/>
      </rPr>
      <t>(3)</t>
    </r>
  </si>
  <si>
    <t xml:space="preserve">Investment: equity method </t>
  </si>
  <si>
    <t>Payables to related parties</t>
  </si>
  <si>
    <t>December 30, 
2017</t>
  </si>
  <si>
    <t>March 31, 
2018</t>
  </si>
  <si>
    <t>CONDENSED CONSOLIDATED STATEMENTS OF COMPREHENSIVE INCOME (LOSS)</t>
  </si>
  <si>
    <t>July 1, 
2017</t>
  </si>
  <si>
    <t>Net cash provided by (used in)</t>
  </si>
  <si>
    <t>Operating activities</t>
  </si>
  <si>
    <t>Investing activities</t>
  </si>
  <si>
    <t>Financing activities</t>
  </si>
  <si>
    <t>Free cash flow</t>
  </si>
  <si>
    <t>Provision (benefit) for income taxes</t>
  </si>
  <si>
    <t>Other income (expense), net</t>
  </si>
  <si>
    <t>SELECTED CASH FLOW INFORMATION</t>
  </si>
  <si>
    <t>Free Cash Flow Reconciliation**</t>
  </si>
  <si>
    <r>
      <t xml:space="preserve">Free cash flow </t>
    </r>
    <r>
      <rPr>
        <vertAlign val="superscript"/>
        <sz val="11"/>
        <color rgb="FF000000"/>
        <rFont val="Times New Roman"/>
        <family val="1"/>
      </rPr>
      <t>(5)</t>
    </r>
  </si>
  <si>
    <r>
      <t>Adjusted EBITDA</t>
    </r>
    <r>
      <rPr>
        <vertAlign val="superscript"/>
        <sz val="11"/>
        <color rgb="FF000000"/>
        <rFont val="Times New Roman"/>
        <family val="1"/>
      </rPr>
      <t xml:space="preserve"> (4)</t>
    </r>
  </si>
  <si>
    <r>
      <t>Capital expenditures</t>
    </r>
    <r>
      <rPr>
        <sz val="10"/>
        <color rgb="FF000000"/>
        <rFont val="Times New Roman"/>
        <family val="1"/>
      </rPr>
      <t xml:space="preserve"> </t>
    </r>
  </si>
  <si>
    <t>Cash, cash equivalents and marketable securities</t>
  </si>
  <si>
    <t>The Enterprise, Embedded and Semi-Custom segment primarily includes server and embedded processors, semi-custom System-on-Chip (SoC) products, development services and technology for game consoles. The Company also licenses portions of its intellectual property portfolio.</t>
  </si>
  <si>
    <t>GAAP operating income</t>
  </si>
  <si>
    <t>Operating lease right-of use assets</t>
  </si>
  <si>
    <t>RECONCILIATION OF GAAP TO NON-GAAP FINANCIAL MEASURES</t>
  </si>
  <si>
    <t> (In millions, except per share data)</t>
  </si>
  <si>
    <t>GAAP gross margin</t>
  </si>
  <si>
    <t>GAAP gross margin %</t>
  </si>
  <si>
    <t>Non-GAAP gross margin</t>
  </si>
  <si>
    <t>Non-GAAP gross margin %</t>
  </si>
  <si>
    <t>GAAP operating expenses</t>
  </si>
  <si>
    <t>Non-GAAP operating expenses</t>
  </si>
  <si>
    <t>Non-GAAP operating income</t>
  </si>
  <si>
    <t>Loss on debt redemption</t>
  </si>
  <si>
    <t xml:space="preserve">Non-cash interest expense related to convertible debt </t>
  </si>
  <si>
    <t>Shares used and net income adjustment in
earnings per share calculation</t>
  </si>
  <si>
    <t>Shares used in per share calculation (GAAP)</t>
  </si>
  <si>
    <t>Interest expense add-back to GAAP net income</t>
  </si>
  <si>
    <t>Shares used in per share calculation (Non-GAAP)</t>
  </si>
  <si>
    <t>Licensing gain</t>
  </si>
  <si>
    <t>Net Income</t>
  </si>
  <si>
    <t>Earnings per share</t>
  </si>
  <si>
    <t>Loss contingency on legal matter</t>
  </si>
  <si>
    <t>Accumulated other comprehensive loss</t>
  </si>
  <si>
    <t xml:space="preserve">Operating income </t>
  </si>
  <si>
    <r>
      <t>Provision (benefit) for income taxes</t>
    </r>
    <r>
      <rPr>
        <vertAlign val="superscript"/>
        <sz val="11"/>
        <color rgb="FF000000"/>
        <rFont val="Times New Roman"/>
        <family val="1"/>
      </rPr>
      <t xml:space="preserve"> (1)</t>
    </r>
  </si>
  <si>
    <t xml:space="preserve">The Company also presents free cash flow as a supplemental Non-GAAP measure of its performance. Free cash flow is determined by adjusting GAAP net cash provided by (used in) operating activities for capital expenditures. The Company calculates and communicates free cash flow in the financial earnings press release because management believes it is of importance to investors to understand the nature of these cash flows. The Company’s calculation of free cash flow may or may not be consistent with the calculation of this measure by other companies in the same industry. Investors should not view free cash flow as an alternative to GAAP liquidity measures of cash flows from operating activities. All periods presented conform to the current period presentation. </t>
  </si>
  <si>
    <t>Income before income taxes and equity loss</t>
  </si>
  <si>
    <t>Prepayment and receivables - related parties</t>
  </si>
  <si>
    <t>Property and equipment, net</t>
  </si>
  <si>
    <t>Interest expense add-back to Non-GAAP net income</t>
  </si>
  <si>
    <t>Purchases of property and equipment</t>
  </si>
  <si>
    <t>Long-term operating lease liabilities</t>
  </si>
  <si>
    <t>Short-term debt, net</t>
  </si>
  <si>
    <t>The Company has provided reconciliations within the earnings press release of these Non-GAAP financial measures to the most directly comparable GAAP financial measures.</t>
  </si>
  <si>
    <t>Total GAAP Interest Expense, Taxes and Other, net</t>
  </si>
  <si>
    <t>Total Non-GAAP Interest Expense, Taxes and Other, net</t>
  </si>
  <si>
    <t xml:space="preserve">All Other category primarily includes certain expenses and credits that are not allocated to any of the operating segments. Also included in this category is stock-based compensation expense.
</t>
  </si>
  <si>
    <t>Prepaid expenses and other current assets</t>
  </si>
  <si>
    <r>
      <t xml:space="preserve">December 29, 
2018 </t>
    </r>
    <r>
      <rPr>
        <vertAlign val="superscript"/>
        <sz val="11"/>
        <rFont val="Times New Roman"/>
        <family val="1"/>
      </rPr>
      <t>(2)</t>
    </r>
  </si>
  <si>
    <r>
      <t xml:space="preserve">(1) </t>
    </r>
    <r>
      <rPr>
        <sz val="10"/>
        <rFont val="Times New Roman"/>
        <family val="1"/>
      </rPr>
      <t>During the first quarter of 2019, the Company adopted the new lease accounting standard, ASC 842, Leases, which resulted in an increase to 
    assets and liabilities for leases primarily related to office buildings. The adoption of this standard had no impact to the Company's results 
    of operations or statement of cash flows.</t>
    </r>
  </si>
  <si>
    <r>
      <t xml:space="preserve">(2) </t>
    </r>
    <r>
      <rPr>
        <sz val="10"/>
        <rFont val="Times New Roman"/>
        <family val="1"/>
      </rPr>
      <t>During the second quarter of 2019, GLOBALFOUNDRIES Inc. (GF) ceased being a related party of the Company. All prior period GF related
    party balances have been reclassified to conform to the current period presentation.</t>
    </r>
  </si>
  <si>
    <t>The Computing and Graphics segment primarily includes desktop and notebook processors and chipsets, discrete and integrated graphics processing units (GPUs), data center and professional GPUs, and development services. The Company also licenses portions of its intellectual property portfolio.</t>
  </si>
  <si>
    <t>Current Year</t>
  </si>
  <si>
    <t>Manual update</t>
  </si>
  <si>
    <t>Current Quarter</t>
  </si>
  <si>
    <t>Current Quarter End</t>
  </si>
  <si>
    <t>Prior Quarter End</t>
  </si>
  <si>
    <t>Prior Year Quarter End</t>
  </si>
  <si>
    <t>Prior Year End</t>
  </si>
  <si>
    <t>QTD</t>
  </si>
  <si>
    <t>YTD</t>
  </si>
  <si>
    <t>Prior Quarter</t>
  </si>
  <si>
    <t>Prior Year Quarter</t>
  </si>
  <si>
    <t>CFO YTD Current Quarter</t>
  </si>
  <si>
    <t>CFO YTD Prior Year Quarter</t>
  </si>
  <si>
    <t>Equity income (loss) in investee</t>
  </si>
  <si>
    <t>GAAP net income / earnings per share</t>
  </si>
  <si>
    <t>June 29, 
2019</t>
  </si>
  <si>
    <r>
      <t xml:space="preserve">Non-GAAP net income / earnings per share </t>
    </r>
    <r>
      <rPr>
        <vertAlign val="superscript"/>
        <sz val="11"/>
        <color rgb="FF000000"/>
        <rFont val="Times New Roman"/>
        <family val="1"/>
      </rPr>
      <t>(1)</t>
    </r>
  </si>
  <si>
    <r>
      <rPr>
        <vertAlign val="superscript"/>
        <sz val="11"/>
        <rFont val="Times New Roman"/>
        <family val="1"/>
      </rPr>
      <t xml:space="preserve">(1) </t>
    </r>
    <r>
      <rPr>
        <sz val="11"/>
        <rFont val="Times New Roman"/>
        <family val="1"/>
      </rPr>
      <t>For the three months ended September 28, 2019, Non-GAAP diluted EPS calculation includes the 95 million shares related to the Company’s 
    2026 Convertible Notes and the associated $4 million interest expense add-back to net income under the "if converted" method. 
    For the three months ended June 29, 2019 and September 29, 2018, Non-GAAP diluted EPS calculation includes the 100.6 million shares related to 
    the Company’s 2026 Convertible Notes and the associated $5 million interest expense add-back to net income under the "if converted" method.</t>
    </r>
  </si>
  <si>
    <t>September 28, 
2019</t>
  </si>
  <si>
    <t>September 29, 
2018</t>
  </si>
  <si>
    <t>Loss on debt redemption/conversion</t>
  </si>
  <si>
    <r>
      <t xml:space="preserve">September 28, 
2019 </t>
    </r>
    <r>
      <rPr>
        <vertAlign val="superscript"/>
        <sz val="9.9"/>
        <rFont val="Times New Roman"/>
        <family val="1"/>
      </rPr>
      <t>(1)</t>
    </r>
  </si>
  <si>
    <t>Nine Months Ended</t>
  </si>
  <si>
    <t>Equity income in investee</t>
  </si>
  <si>
    <t>GAAP net income</t>
  </si>
  <si>
    <t>Reconciliation of GAAP Net Income to Adjusted EBITDA*</t>
  </si>
  <si>
    <t>Other (income) expense, net</t>
  </si>
  <si>
    <t>Equity (income) loss in investee</t>
  </si>
  <si>
    <t>The Company presents “Adjusted EBITDA” as a supplemental measure of its performance. Adjusted EBITDA for the Company is determined by adjusting GAAP net income for interest expense, other income (expense), net, provision (benefit) for income taxes, equity income (loss) on investee, stock-based compensation, and depreciation and amortization expense. In addition, the Company also included a loss contingency on legal matter in the three months ended June 29, 2019 and the nine months ended September 28, 2019. The Company calculates and presents Adjusted EBITDA because management believes it is of importance to investors and lenders in relation to its overall capital structure and its ability to borrow additional funds. In addition, the Company presents Adjusted EBITDA because it believes this measure assists investors in comparing its performance across reporting periods on a consistent basis by excluding items that the Company does not believe are indicative of its core operating performance. The Company’s calculation of Adjusted EBITDA may or may not be consistent with the calculation of this measure by other companies in the same industry. Investors should not view Adjusted EBITDA as an alternative to the GAAP operating measure of income or GAAP liquidity measures of cash flows from operating, investing and financing activities. In addition, Adjusted EBITDA does not take into account changes in certain assets and liabilities that can affect cash flows.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</si>
</sst>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_(&quot;$&quot;* \(#,##0\)_%;_(&quot;$&quot;* &quot;—&quot;_);_(@_)"/>
    <numFmt numFmtId="165" formatCode="_(#,##0_)_%;_(\(#,##0\)_%;_(&quot;—&quot;_);_(@_)"/>
    <numFmt numFmtId="166" formatCode="_(&quot;$&quot;* #,##0_);_(&quot;$&quot;* \(#,##0\);_(&quot;$&quot;* &quot;—&quot;_);_(@_)"/>
    <numFmt numFmtId="167" formatCode="_(* #,##0_);_(* \(#,##0\);_(* &quot;-&quot;??_);_(@_)"/>
    <numFmt numFmtId="168" formatCode="_(&quot;$&quot;* #,##0_);_(&quot;$&quot;* \(#,##0\);_(&quot;$&quot;* &quot;-&quot;??_);_(@_)"/>
    <numFmt numFmtId="169" formatCode="_([$$-409]* #,##0_);_([$$-409]* \(#,##0\);_([$$-409]* &quot;-&quot;??_);_(@_)"/>
    <numFmt numFmtId="170" formatCode="_-* #,##0.00\ &quot;DM&quot;_-;\-* #,##0.00\ &quot;DM&quot;_-;_-* &quot;-&quot;??\ &quot;DM&quot;_-;_-@_-"/>
    <numFmt numFmtId="171" formatCode="_(&quot;$&quot;* #,##0_)_%;_(&quot;$&quot;* \(#,##0\)_%;_(&quot;$&quot;* &quot;-&quot;_);_(@_)"/>
    <numFmt numFmtId="172" formatCode="_(#,##0_)_%;_(\(#,##0\)_%;_(&quot;-&quot;_);_(@_)"/>
    <numFmt numFmtId="173" formatCode="_(* #,##0.00_);_(* \(#,##0.00\);_(* &quot;-&quot;_);_(@_)"/>
    <numFmt numFmtId="174" formatCode="[$-409]mmmm\ d\,\ yyyy;@"/>
  </numFmts>
  <fonts count="33" x14ac:knownFonts="1">
    <font>
      <sz val="10"/>
      <color rgb="FF000000"/>
      <name val="Times New Roman"/>
    </font>
    <font>
      <sz val="11"/>
      <color theme="1"/>
      <name val="Calibri"/>
      <family val="2"/>
      <scheme val="minor"/>
    </font>
    <font>
      <sz val="11"/>
      <color theme="1"/>
      <name val="Calibri"/>
      <family val="2"/>
      <scheme val="minor"/>
    </font>
    <font>
      <b/>
      <sz val="11"/>
      <color rgb="FF000000"/>
      <name val="Times New Roman"/>
      <family val="1"/>
    </font>
    <font>
      <sz val="11"/>
      <color rgb="FF000000"/>
      <name val="Times New Roman"/>
      <family val="1"/>
    </font>
    <font>
      <sz val="11"/>
      <color rgb="FFFAAC16"/>
      <name val="Times New Roman"/>
      <family val="1"/>
    </font>
    <font>
      <sz val="11"/>
      <color rgb="FFFFDE0F"/>
      <name val="Times New Roman"/>
      <family val="1"/>
    </font>
    <font>
      <b/>
      <sz val="11"/>
      <color rgb="FFFAAC16"/>
      <name val="Times New Roman"/>
      <family val="1"/>
    </font>
    <font>
      <vertAlign val="superscript"/>
      <sz val="11"/>
      <color rgb="FF000000"/>
      <name val="Times New Roman"/>
      <family val="1"/>
    </font>
    <font>
      <sz val="10"/>
      <color rgb="FF000000"/>
      <name val="Times New Roman"/>
      <family val="1"/>
    </font>
    <font>
      <sz val="11"/>
      <name val="Times New Roman"/>
      <family val="1"/>
    </font>
    <font>
      <sz val="10"/>
      <name val="Times New Roman"/>
      <family val="1"/>
    </font>
    <font>
      <b/>
      <sz val="11"/>
      <name val="Times New Roman"/>
      <family val="1"/>
    </font>
    <font>
      <sz val="11"/>
      <name val="Times New Roman"/>
      <family val="1"/>
      <charset val="204"/>
    </font>
    <font>
      <sz val="10"/>
      <name val="Arial"/>
      <family val="2"/>
    </font>
    <font>
      <sz val="10"/>
      <color theme="1"/>
      <name val="Calibri"/>
      <family val="2"/>
    </font>
    <font>
      <sz val="10"/>
      <color theme="0" tint="-0.34998626667073579"/>
      <name val="Times New Roman"/>
      <family val="1"/>
    </font>
    <font>
      <sz val="11"/>
      <color theme="1"/>
      <name val="Times New Roman"/>
      <family val="1"/>
    </font>
    <font>
      <sz val="11"/>
      <color rgb="FFFFC000"/>
      <name val="Times New Roman"/>
      <family val="1"/>
    </font>
    <font>
      <b/>
      <sz val="11"/>
      <color rgb="FFFFC000"/>
      <name val="Times New Roman"/>
      <family val="1"/>
    </font>
    <font>
      <sz val="11"/>
      <color theme="0" tint="-0.34998626667073579"/>
      <name val="Times New Roman"/>
      <family val="1"/>
    </font>
    <font>
      <b/>
      <sz val="11"/>
      <color rgb="FFFF0000"/>
      <name val="Times New Roman"/>
      <family val="1"/>
    </font>
    <font>
      <sz val="9"/>
      <name val="Times New Roman"/>
      <family val="1"/>
    </font>
    <font>
      <sz val="10"/>
      <color theme="0" tint="-0.249977111117893"/>
      <name val="Times New Roman"/>
      <family val="1"/>
    </font>
    <font>
      <sz val="10"/>
      <color rgb="FF000000"/>
      <name val="Times New Roman"/>
      <family val="1"/>
    </font>
    <font>
      <i/>
      <sz val="11"/>
      <name val="Times New Roman"/>
      <family val="1"/>
    </font>
    <font>
      <sz val="11"/>
      <color indexed="8"/>
      <name val="Calibri"/>
      <family val="2"/>
    </font>
    <font>
      <sz val="10"/>
      <color theme="0"/>
      <name val="Times New Roman"/>
      <family val="1"/>
    </font>
    <font>
      <sz val="11"/>
      <color theme="0"/>
      <name val="Times New Roman"/>
      <family val="1"/>
    </font>
    <font>
      <vertAlign val="superscript"/>
      <sz val="10"/>
      <name val="Times New Roman"/>
      <family val="1"/>
    </font>
    <font>
      <vertAlign val="superscript"/>
      <sz val="11"/>
      <name val="Times New Roman"/>
      <family val="1"/>
    </font>
    <font>
      <vertAlign val="superscript"/>
      <sz val="9.9"/>
      <name val="Times New Roman"/>
      <family val="1"/>
    </font>
    <font>
      <b/>
      <sz val="9"/>
      <name val="Times New Roman"/>
      <family val="1"/>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s>
  <borders count="17">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double">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bottom style="double">
        <color auto="1"/>
      </bottom>
      <diagonal/>
    </border>
  </borders>
  <cellStyleXfs count="23">
    <xf numFmtId="0" fontId="0" fillId="0" borderId="0"/>
    <xf numFmtId="43" fontId="9" fillId="0" borderId="0" applyFont="0" applyFill="0" applyBorder="0" applyAlignment="0" applyProtection="0"/>
    <xf numFmtId="44" fontId="9" fillId="0" borderId="0" applyFont="0" applyFill="0" applyBorder="0" applyAlignment="0" applyProtection="0"/>
    <xf numFmtId="43" fontId="14" fillId="0" borderId="0" applyFont="0" applyFill="0" applyBorder="0" applyAlignment="0" applyProtection="0"/>
    <xf numFmtId="44" fontId="14" fillId="0" borderId="0" applyFont="0" applyFill="0" applyBorder="0" applyAlignment="0" applyProtection="0"/>
    <xf numFmtId="43" fontId="15" fillId="0" borderId="0" applyFont="0" applyFill="0" applyBorder="0" applyAlignment="0" applyProtection="0"/>
    <xf numFmtId="0" fontId="14" fillId="0" borderId="0"/>
    <xf numFmtId="9" fontId="14" fillId="0" borderId="0" applyFont="0" applyFill="0" applyBorder="0" applyAlignment="0" applyProtection="0"/>
    <xf numFmtId="0" fontId="14" fillId="0" borderId="0"/>
    <xf numFmtId="170" fontId="14" fillId="0" borderId="0" applyFont="0" applyFill="0" applyBorder="0" applyAlignment="0" applyProtection="0"/>
    <xf numFmtId="0" fontId="24" fillId="0" borderId="0"/>
    <xf numFmtId="0" fontId="9" fillId="0" borderId="0"/>
    <xf numFmtId="0" fontId="14" fillId="0" borderId="0"/>
    <xf numFmtId="0" fontId="2" fillId="0" borderId="0"/>
    <xf numFmtId="43" fontId="9" fillId="0" borderId="0" applyFont="0" applyFill="0" applyBorder="0" applyAlignment="0" applyProtection="0"/>
    <xf numFmtId="44" fontId="14" fillId="0" borderId="0" applyFont="0" applyFill="0" applyBorder="0" applyAlignment="0" applyProtection="0"/>
    <xf numFmtId="44" fontId="26" fillId="0" borderId="0" applyFont="0" applyFill="0" applyBorder="0" applyAlignment="0" applyProtection="0"/>
    <xf numFmtId="9" fontId="26"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1" fillId="0" borderId="0"/>
  </cellStyleXfs>
  <cellXfs count="464">
    <xf numFmtId="0" fontId="0" fillId="0" borderId="0" xfId="0" applyAlignment="1">
      <alignment wrapText="1"/>
    </xf>
    <xf numFmtId="0" fontId="0" fillId="2" borderId="0" xfId="0" applyFill="1" applyAlignment="1">
      <alignment wrapText="1"/>
    </xf>
    <xf numFmtId="0" fontId="4" fillId="2" borderId="0" xfId="0" applyFont="1" applyFill="1" applyAlignment="1">
      <alignment horizontal="left"/>
    </xf>
    <xf numFmtId="0" fontId="4" fillId="2" borderId="0" xfId="0" applyFont="1" applyFill="1" applyAlignment="1">
      <alignment horizontal="left" vertical="center"/>
    </xf>
    <xf numFmtId="0" fontId="0" fillId="2" borderId="0" xfId="0" applyFill="1" applyAlignment="1">
      <alignment horizontal="left"/>
    </xf>
    <xf numFmtId="0" fontId="4" fillId="2" borderId="2" xfId="0" applyFont="1" applyFill="1" applyBorder="1" applyAlignment="1">
      <alignment horizontal="center" vertical="center" wrapText="1"/>
    </xf>
    <xf numFmtId="166" fontId="4" fillId="2" borderId="0" xfId="0" applyNumberFormat="1" applyFont="1" applyFill="1" applyAlignment="1">
      <alignment vertical="center"/>
    </xf>
    <xf numFmtId="0" fontId="3" fillId="2" borderId="0" xfId="0" applyFont="1" applyFill="1" applyAlignment="1">
      <alignment wrapText="1"/>
    </xf>
    <xf numFmtId="0" fontId="4" fillId="2" borderId="4" xfId="0" applyFont="1" applyFill="1" applyBorder="1" applyAlignment="1">
      <alignment horizontal="left" vertical="center"/>
    </xf>
    <xf numFmtId="0" fontId="4" fillId="2" borderId="9" xfId="0" applyFont="1" applyFill="1" applyBorder="1" applyAlignment="1">
      <alignment horizontal="left" vertical="center"/>
    </xf>
    <xf numFmtId="0" fontId="0" fillId="2" borderId="8" xfId="0" applyFill="1" applyBorder="1" applyAlignment="1">
      <alignment horizontal="left"/>
    </xf>
    <xf numFmtId="0" fontId="4" fillId="2" borderId="10" xfId="0" applyFont="1" applyFill="1" applyBorder="1" applyAlignment="1">
      <alignment vertical="center" wrapText="1" indent="3"/>
    </xf>
    <xf numFmtId="0" fontId="0" fillId="2" borderId="11" xfId="0" applyFill="1" applyBorder="1" applyAlignment="1">
      <alignment horizontal="left"/>
    </xf>
    <xf numFmtId="0" fontId="4" fillId="2" borderId="10" xfId="0" applyFont="1" applyFill="1" applyBorder="1" applyAlignment="1">
      <alignment vertical="center" wrapText="1" indent="5"/>
    </xf>
    <xf numFmtId="166" fontId="4" fillId="2" borderId="11" xfId="0" applyNumberFormat="1" applyFont="1" applyFill="1" applyBorder="1"/>
    <xf numFmtId="0" fontId="4" fillId="2" borderId="10" xfId="0" applyFont="1" applyFill="1" applyBorder="1" applyAlignment="1">
      <alignment horizontal="left" vertical="center" indent="3"/>
    </xf>
    <xf numFmtId="165" fontId="4" fillId="2" borderId="11" xfId="0" applyNumberFormat="1" applyFont="1" applyFill="1" applyBorder="1"/>
    <xf numFmtId="0" fontId="3" fillId="2" borderId="10" xfId="0" applyFont="1" applyFill="1" applyBorder="1" applyAlignment="1">
      <alignment vertical="center" wrapText="1" indent="3"/>
    </xf>
    <xf numFmtId="0" fontId="3" fillId="2" borderId="10" xfId="0" applyFont="1" applyFill="1" applyBorder="1" applyAlignment="1">
      <alignment vertical="center" wrapText="1" indent="5"/>
    </xf>
    <xf numFmtId="0" fontId="3" fillId="2" borderId="12" xfId="0" applyFont="1" applyFill="1" applyBorder="1" applyAlignment="1">
      <alignment vertical="center" wrapText="1" indent="5"/>
    </xf>
    <xf numFmtId="166" fontId="3" fillId="2" borderId="11" xfId="0" applyNumberFormat="1" applyFont="1" applyFill="1" applyBorder="1"/>
    <xf numFmtId="0" fontId="4" fillId="2" borderId="10" xfId="0" applyFont="1" applyFill="1" applyBorder="1" applyAlignment="1">
      <alignment horizontal="left" vertical="center"/>
    </xf>
    <xf numFmtId="0" fontId="4" fillId="2" borderId="11" xfId="0" applyFont="1" applyFill="1" applyBorder="1" applyAlignment="1">
      <alignment horizontal="left" vertical="center"/>
    </xf>
    <xf numFmtId="0" fontId="3" fillId="2" borderId="10" xfId="0" applyFont="1" applyFill="1" applyBorder="1" applyAlignment="1">
      <alignment vertical="center" wrapText="1"/>
    </xf>
    <xf numFmtId="166" fontId="4" fillId="2" borderId="11" xfId="0" applyNumberFormat="1" applyFont="1" applyFill="1" applyBorder="1" applyAlignment="1">
      <alignment vertical="center"/>
    </xf>
    <xf numFmtId="0" fontId="4" fillId="2" borderId="12" xfId="0" applyFont="1" applyFill="1" applyBorder="1" applyAlignment="1">
      <alignment vertical="center" wrapText="1" indent="3"/>
    </xf>
    <xf numFmtId="0" fontId="4" fillId="2" borderId="0" xfId="0" applyFont="1" applyFill="1" applyAlignment="1">
      <alignment wrapText="1"/>
    </xf>
    <xf numFmtId="165" fontId="4" fillId="2" borderId="0" xfId="0" applyNumberFormat="1" applyFont="1" applyFill="1" applyAlignment="1">
      <alignment horizontal="center"/>
    </xf>
    <xf numFmtId="0" fontId="4" fillId="2" borderId="2" xfId="0" applyFont="1" applyFill="1" applyBorder="1" applyAlignment="1">
      <alignment horizontal="center" wrapText="1"/>
    </xf>
    <xf numFmtId="0" fontId="4" fillId="2" borderId="5" xfId="0" applyFont="1" applyFill="1" applyBorder="1" applyAlignment="1">
      <alignment horizontal="left" vertical="center"/>
    </xf>
    <xf numFmtId="167" fontId="4" fillId="2" borderId="10" xfId="1" applyNumberFormat="1" applyFont="1" applyFill="1" applyBorder="1" applyAlignment="1">
      <alignment vertical="center"/>
    </xf>
    <xf numFmtId="165" fontId="0" fillId="2" borderId="10" xfId="0" applyNumberFormat="1" applyFill="1" applyBorder="1"/>
    <xf numFmtId="167" fontId="3" fillId="2" borderId="10" xfId="1" applyNumberFormat="1" applyFont="1" applyFill="1" applyBorder="1" applyAlignment="1">
      <alignment vertical="center"/>
    </xf>
    <xf numFmtId="167" fontId="4" fillId="2" borderId="14" xfId="1" applyNumberFormat="1" applyFont="1" applyFill="1" applyBorder="1" applyAlignment="1">
      <alignment vertical="center"/>
    </xf>
    <xf numFmtId="0" fontId="3" fillId="2" borderId="0" xfId="0" applyFont="1" applyFill="1" applyAlignment="1">
      <alignment horizontal="left"/>
    </xf>
    <xf numFmtId="167" fontId="8" fillId="2" borderId="0" xfId="1" applyNumberFormat="1" applyFont="1" applyFill="1" applyAlignment="1">
      <alignment horizontal="center" wrapText="1"/>
    </xf>
    <xf numFmtId="165" fontId="5" fillId="2" borderId="0" xfId="0" applyNumberFormat="1" applyFont="1" applyFill="1" applyAlignment="1">
      <alignment vertical="center"/>
    </xf>
    <xf numFmtId="167" fontId="3" fillId="2" borderId="0" xfId="1" applyNumberFormat="1" applyFont="1" applyFill="1" applyAlignment="1">
      <alignment vertical="center"/>
    </xf>
    <xf numFmtId="167" fontId="3" fillId="2" borderId="11" xfId="1" applyNumberFormat="1" applyFont="1" applyFill="1" applyBorder="1" applyAlignment="1">
      <alignment vertical="center"/>
    </xf>
    <xf numFmtId="164" fontId="7" fillId="2" borderId="0" xfId="0" applyNumberFormat="1" applyFont="1" applyFill="1" applyAlignment="1">
      <alignment vertical="center"/>
    </xf>
    <xf numFmtId="164" fontId="7" fillId="2" borderId="1" xfId="0" applyNumberFormat="1" applyFont="1" applyFill="1" applyBorder="1" applyAlignment="1">
      <alignment vertical="center"/>
    </xf>
    <xf numFmtId="0" fontId="4" fillId="2" borderId="15" xfId="0" applyFont="1" applyFill="1" applyBorder="1" applyAlignment="1">
      <alignment horizontal="center" vertical="center" wrapText="1"/>
    </xf>
    <xf numFmtId="0" fontId="3" fillId="2" borderId="5" xfId="0" applyFont="1" applyFill="1" applyBorder="1" applyAlignment="1">
      <alignment vertical="center" wrapText="1"/>
    </xf>
    <xf numFmtId="0" fontId="4" fillId="2" borderId="9" xfId="0" applyFont="1" applyFill="1" applyBorder="1" applyAlignment="1">
      <alignment vertical="center" wrapText="1" indent="3"/>
    </xf>
    <xf numFmtId="0" fontId="4" fillId="2" borderId="9" xfId="0" applyFont="1" applyFill="1" applyBorder="1" applyAlignment="1">
      <alignment vertical="center" wrapText="1" indent="5"/>
    </xf>
    <xf numFmtId="0" fontId="4" fillId="2" borderId="9" xfId="0" applyFont="1" applyFill="1" applyBorder="1" applyAlignment="1">
      <alignment horizontal="left" vertical="center" indent="3"/>
    </xf>
    <xf numFmtId="0" fontId="3" fillId="2" borderId="9" xfId="0" applyFont="1" applyFill="1" applyBorder="1" applyAlignment="1">
      <alignment vertical="center" wrapText="1" indent="3"/>
    </xf>
    <xf numFmtId="0" fontId="3" fillId="2" borderId="9" xfId="0" applyFont="1" applyFill="1" applyBorder="1" applyAlignment="1">
      <alignment vertical="center" wrapText="1" indent="5"/>
    </xf>
    <xf numFmtId="0" fontId="3" fillId="2" borderId="13" xfId="0" applyFont="1" applyFill="1" applyBorder="1" applyAlignment="1">
      <alignment vertical="center" wrapText="1" indent="5"/>
    </xf>
    <xf numFmtId="0" fontId="3" fillId="2" borderId="9" xfId="0" applyFont="1" applyFill="1" applyBorder="1" applyAlignment="1">
      <alignment vertical="center" wrapText="1"/>
    </xf>
    <xf numFmtId="0" fontId="4" fillId="2" borderId="13" xfId="0" applyFont="1" applyFill="1" applyBorder="1" applyAlignment="1">
      <alignment vertical="center" wrapText="1" indent="3"/>
    </xf>
    <xf numFmtId="164" fontId="5" fillId="2" borderId="0" xfId="0" applyNumberFormat="1" applyFont="1" applyFill="1" applyAlignment="1">
      <alignment vertical="center"/>
    </xf>
    <xf numFmtId="0" fontId="4" fillId="2" borderId="8" xfId="0" applyFont="1" applyFill="1" applyBorder="1" applyAlignment="1">
      <alignment horizontal="left" vertical="center"/>
    </xf>
    <xf numFmtId="167" fontId="4" fillId="2" borderId="11" xfId="1" applyNumberFormat="1" applyFont="1" applyFill="1" applyBorder="1" applyAlignment="1">
      <alignment vertical="center"/>
    </xf>
    <xf numFmtId="165" fontId="0" fillId="2" borderId="11" xfId="0" applyNumberFormat="1" applyFill="1" applyBorder="1"/>
    <xf numFmtId="0" fontId="5" fillId="2" borderId="0" xfId="0" applyFont="1" applyFill="1" applyAlignment="1">
      <alignment vertical="center"/>
    </xf>
    <xf numFmtId="0" fontId="3" fillId="2" borderId="6" xfId="0" applyFont="1" applyFill="1" applyBorder="1" applyAlignment="1">
      <alignment vertical="center" wrapText="1"/>
    </xf>
    <xf numFmtId="0" fontId="6" fillId="2" borderId="0" xfId="0" applyFont="1" applyFill="1" applyAlignment="1">
      <alignment horizontal="left" vertical="center"/>
    </xf>
    <xf numFmtId="166" fontId="6" fillId="2" borderId="0" xfId="0" applyNumberFormat="1" applyFont="1" applyFill="1" applyAlignment="1">
      <alignment vertical="center"/>
    </xf>
    <xf numFmtId="0" fontId="6" fillId="2" borderId="3" xfId="0" applyFont="1" applyFill="1" applyBorder="1" applyAlignment="1">
      <alignment horizontal="left" vertical="center"/>
    </xf>
    <xf numFmtId="167" fontId="6" fillId="2" borderId="1" xfId="1" applyNumberFormat="1" applyFont="1" applyFill="1" applyBorder="1" applyAlignment="1">
      <alignment vertical="center"/>
    </xf>
    <xf numFmtId="0" fontId="4" fillId="2" borderId="6" xfId="0" applyFont="1" applyFill="1" applyBorder="1" applyAlignment="1">
      <alignment horizontal="center" vertical="center" wrapText="1"/>
    </xf>
    <xf numFmtId="0" fontId="4" fillId="2" borderId="11" xfId="0" applyFont="1" applyFill="1" applyBorder="1" applyAlignment="1">
      <alignment vertical="center"/>
    </xf>
    <xf numFmtId="167" fontId="4" fillId="2" borderId="0" xfId="1" applyNumberFormat="1" applyFont="1" applyFill="1" applyAlignment="1">
      <alignment vertical="center"/>
    </xf>
    <xf numFmtId="0" fontId="4" fillId="2" borderId="0" xfId="0" applyFont="1" applyFill="1" applyAlignment="1">
      <alignment vertical="center"/>
    </xf>
    <xf numFmtId="164" fontId="5" fillId="2" borderId="10" xfId="0" applyNumberFormat="1" applyFont="1" applyFill="1" applyBorder="1" applyAlignment="1">
      <alignment vertical="center"/>
    </xf>
    <xf numFmtId="0" fontId="5" fillId="2" borderId="10" xfId="0" applyFont="1" applyFill="1" applyBorder="1" applyAlignment="1">
      <alignment vertical="center"/>
    </xf>
    <xf numFmtId="165" fontId="5" fillId="2" borderId="10" xfId="0" applyNumberFormat="1" applyFont="1" applyFill="1" applyBorder="1" applyAlignment="1">
      <alignment vertical="center"/>
    </xf>
    <xf numFmtId="164" fontId="7" fillId="2" borderId="10" xfId="0" applyNumberFormat="1" applyFont="1" applyFill="1" applyBorder="1" applyAlignment="1">
      <alignment vertical="center"/>
    </xf>
    <xf numFmtId="0" fontId="6" fillId="2" borderId="10" xfId="0" applyFont="1" applyFill="1" applyBorder="1" applyAlignment="1">
      <alignment horizontal="left" vertical="center"/>
    </xf>
    <xf numFmtId="166" fontId="6" fillId="2" borderId="10" xfId="0" applyNumberFormat="1" applyFont="1" applyFill="1" applyBorder="1" applyAlignment="1">
      <alignment vertical="center"/>
    </xf>
    <xf numFmtId="167" fontId="6" fillId="2" borderId="12" xfId="1" applyNumberFormat="1" applyFont="1" applyFill="1" applyBorder="1" applyAlignment="1">
      <alignment vertical="center"/>
    </xf>
    <xf numFmtId="167" fontId="4" fillId="2" borderId="1" xfId="1" applyNumberFormat="1" applyFont="1" applyFill="1" applyBorder="1" applyAlignment="1">
      <alignment vertical="center"/>
    </xf>
    <xf numFmtId="0" fontId="4" fillId="2" borderId="15" xfId="0" applyFont="1" applyFill="1" applyBorder="1" applyAlignment="1">
      <alignment horizontal="center" wrapText="1"/>
    </xf>
    <xf numFmtId="0" fontId="4" fillId="2" borderId="3" xfId="0" applyFont="1" applyFill="1" applyBorder="1" applyAlignment="1">
      <alignment horizontal="left" vertical="center"/>
    </xf>
    <xf numFmtId="0" fontId="4" fillId="2" borderId="10" xfId="0" applyFont="1" applyFill="1" applyBorder="1" applyAlignment="1">
      <alignment vertical="center"/>
    </xf>
    <xf numFmtId="166" fontId="4" fillId="2" borderId="10" xfId="0" applyNumberFormat="1" applyFont="1" applyFill="1" applyBorder="1" applyAlignment="1">
      <alignment vertical="center"/>
    </xf>
    <xf numFmtId="167" fontId="4" fillId="2" borderId="12" xfId="1" applyNumberFormat="1" applyFont="1" applyFill="1" applyBorder="1" applyAlignment="1">
      <alignment vertical="center"/>
    </xf>
    <xf numFmtId="165" fontId="4" fillId="2" borderId="14" xfId="0" applyNumberFormat="1" applyFont="1" applyFill="1" applyBorder="1"/>
    <xf numFmtId="0" fontId="6" fillId="2" borderId="4" xfId="0" applyFont="1" applyFill="1" applyBorder="1" applyAlignment="1">
      <alignment horizontal="left" vertical="center"/>
    </xf>
    <xf numFmtId="167" fontId="8" fillId="2" borderId="0" xfId="1" applyNumberFormat="1" applyFont="1" applyFill="1" applyAlignment="1">
      <alignment horizontal="center" vertical="top" wrapText="1"/>
    </xf>
    <xf numFmtId="167" fontId="10" fillId="2" borderId="1" xfId="1" applyNumberFormat="1" applyFont="1" applyFill="1" applyBorder="1" applyAlignment="1">
      <alignment vertical="center"/>
    </xf>
    <xf numFmtId="165" fontId="10" fillId="2" borderId="0" xfId="0" applyNumberFormat="1" applyFont="1" applyFill="1" applyAlignment="1">
      <alignment vertical="center"/>
    </xf>
    <xf numFmtId="0" fontId="11" fillId="2" borderId="0" xfId="0" applyFont="1" applyFill="1" applyAlignment="1">
      <alignment horizontal="left" vertical="center"/>
    </xf>
    <xf numFmtId="0" fontId="10" fillId="2" borderId="0" xfId="0" applyFont="1" applyFill="1" applyAlignment="1">
      <alignment horizontal="left" vertical="center"/>
    </xf>
    <xf numFmtId="166" fontId="10" fillId="2" borderId="0" xfId="0" applyNumberFormat="1" applyFont="1" applyFill="1" applyAlignment="1">
      <alignment vertical="center"/>
    </xf>
    <xf numFmtId="0" fontId="11" fillId="2" borderId="0" xfId="0" applyFont="1" applyFill="1" applyAlignment="1">
      <alignment wrapText="1"/>
    </xf>
    <xf numFmtId="168" fontId="10" fillId="2" borderId="0" xfId="2" applyNumberFormat="1" applyFont="1" applyFill="1" applyAlignment="1">
      <alignment horizontal="left" vertical="center"/>
    </xf>
    <xf numFmtId="168" fontId="12" fillId="2" borderId="0" xfId="2" applyNumberFormat="1" applyFont="1" applyFill="1" applyAlignment="1">
      <alignment horizontal="left" vertical="center"/>
    </xf>
    <xf numFmtId="168" fontId="3" fillId="2" borderId="0" xfId="2" applyNumberFormat="1" applyFont="1" applyFill="1" applyAlignment="1">
      <alignment vertical="center"/>
    </xf>
    <xf numFmtId="166" fontId="10" fillId="2" borderId="0" xfId="0" applyNumberFormat="1" applyFont="1" applyFill="1" applyAlignment="1">
      <alignment horizontal="right" vertical="center"/>
    </xf>
    <xf numFmtId="164" fontId="10" fillId="2" borderId="0" xfId="0" applyNumberFormat="1" applyFont="1" applyFill="1"/>
    <xf numFmtId="165" fontId="10" fillId="2" borderId="0" xfId="0" applyNumberFormat="1" applyFont="1" applyFill="1"/>
    <xf numFmtId="167" fontId="13" fillId="0" borderId="0" xfId="3" applyNumberFormat="1" applyFont="1"/>
    <xf numFmtId="41" fontId="13" fillId="2" borderId="0" xfId="1" applyNumberFormat="1" applyFont="1" applyFill="1"/>
    <xf numFmtId="0" fontId="10" fillId="2" borderId="2" xfId="0" applyFont="1" applyFill="1" applyBorder="1" applyAlignment="1">
      <alignment horizontal="center" vertical="center" wrapText="1"/>
    </xf>
    <xf numFmtId="43" fontId="0" fillId="2" borderId="0" xfId="0" applyNumberFormat="1" applyFill="1" applyAlignment="1">
      <alignment horizontal="left"/>
    </xf>
    <xf numFmtId="0" fontId="10" fillId="2" borderId="0" xfId="0" applyFont="1" applyFill="1" applyAlignment="1">
      <alignment horizontal="left"/>
    </xf>
    <xf numFmtId="0" fontId="4" fillId="2" borderId="0" xfId="0" applyFont="1" applyFill="1" applyAlignment="1">
      <alignment vertical="center" wrapText="1"/>
    </xf>
    <xf numFmtId="169" fontId="13" fillId="0" borderId="0" xfId="3" applyNumberFormat="1" applyFont="1"/>
    <xf numFmtId="168" fontId="12" fillId="2" borderId="10" xfId="2" applyNumberFormat="1" applyFont="1" applyFill="1" applyBorder="1" applyAlignment="1">
      <alignment horizontal="left" vertical="center"/>
    </xf>
    <xf numFmtId="168" fontId="3" fillId="2" borderId="10" xfId="2" applyNumberFormat="1" applyFont="1" applyFill="1" applyBorder="1" applyAlignment="1">
      <alignment vertical="center"/>
    </xf>
    <xf numFmtId="168" fontId="12" fillId="2" borderId="11" xfId="2" applyNumberFormat="1" applyFont="1" applyFill="1" applyBorder="1" applyAlignment="1">
      <alignment horizontal="left" vertical="center"/>
    </xf>
    <xf numFmtId="168" fontId="3" fillId="2" borderId="11" xfId="2" applyNumberFormat="1" applyFont="1" applyFill="1" applyBorder="1" applyAlignment="1">
      <alignment vertical="center"/>
    </xf>
    <xf numFmtId="6" fontId="13" fillId="2" borderId="0" xfId="6" applyNumberFormat="1" applyFont="1" applyFill="1" applyAlignment="1">
      <alignment horizontal="center" vertical="top" wrapText="1"/>
    </xf>
    <xf numFmtId="42" fontId="10" fillId="2" borderId="0" xfId="0" applyNumberFormat="1" applyFont="1" applyFill="1" applyAlignment="1">
      <alignment vertical="center"/>
    </xf>
    <xf numFmtId="6" fontId="13" fillId="2" borderId="2" xfId="6" applyNumberFormat="1" applyFont="1" applyFill="1" applyBorder="1" applyAlignment="1">
      <alignment horizontal="center" vertical="top" wrapText="1"/>
    </xf>
    <xf numFmtId="169" fontId="13" fillId="2" borderId="0" xfId="3" applyNumberFormat="1" applyFont="1" applyFill="1"/>
    <xf numFmtId="0" fontId="0" fillId="0" borderId="0" xfId="0" applyAlignment="1">
      <alignment horizontal="left"/>
    </xf>
    <xf numFmtId="166" fontId="17" fillId="2" borderId="0" xfId="0" applyNumberFormat="1" applyFont="1" applyFill="1" applyAlignment="1">
      <alignment vertical="center"/>
    </xf>
    <xf numFmtId="0" fontId="4" fillId="2" borderId="0" xfId="0" applyFont="1" applyFill="1" applyAlignment="1">
      <alignment horizontal="center" vertical="center" wrapText="1"/>
    </xf>
    <xf numFmtId="166" fontId="4" fillId="2" borderId="0" xfId="0" applyNumberFormat="1" applyFont="1" applyFill="1" applyAlignment="1">
      <alignment horizontal="center" vertical="center"/>
    </xf>
    <xf numFmtId="167" fontId="4" fillId="2" borderId="1" xfId="1" applyNumberFormat="1" applyFont="1" applyFill="1" applyBorder="1" applyAlignment="1">
      <alignment horizontal="center" vertical="center"/>
    </xf>
    <xf numFmtId="166" fontId="10" fillId="2" borderId="7" xfId="0" applyNumberFormat="1" applyFont="1" applyFill="1" applyBorder="1" applyAlignment="1">
      <alignment horizontal="center" vertical="center"/>
    </xf>
    <xf numFmtId="166" fontId="4" fillId="2" borderId="3" xfId="0" applyNumberFormat="1" applyFont="1" applyFill="1" applyBorder="1" applyAlignment="1">
      <alignment horizontal="center" vertical="center"/>
    </xf>
    <xf numFmtId="41" fontId="13" fillId="2" borderId="0" xfId="1" applyNumberFormat="1" applyFont="1" applyFill="1" applyAlignment="1">
      <alignment horizontal="center" vertical="center"/>
    </xf>
    <xf numFmtId="168" fontId="13" fillId="2" borderId="3" xfId="4" applyNumberFormat="1" applyFont="1" applyFill="1" applyBorder="1" applyAlignment="1">
      <alignment vertical="center"/>
    </xf>
    <xf numFmtId="41" fontId="13" fillId="2" borderId="0" xfId="1" applyNumberFormat="1" applyFont="1" applyFill="1" applyAlignment="1">
      <alignment vertical="center"/>
    </xf>
    <xf numFmtId="168" fontId="13" fillId="2" borderId="0" xfId="4" applyNumberFormat="1" applyFont="1" applyFill="1" applyAlignment="1">
      <alignment vertical="center"/>
    </xf>
    <xf numFmtId="167" fontId="13" fillId="2" borderId="0" xfId="5" applyNumberFormat="1" applyFont="1" applyFill="1" applyAlignment="1">
      <alignment vertical="center"/>
    </xf>
    <xf numFmtId="168" fontId="0" fillId="2" borderId="0" xfId="0" applyNumberFormat="1" applyFill="1" applyAlignment="1">
      <alignment horizontal="left"/>
    </xf>
    <xf numFmtId="42" fontId="10" fillId="0" borderId="0" xfId="0" applyNumberFormat="1" applyFont="1" applyAlignment="1">
      <alignment horizontal="center" vertical="center"/>
    </xf>
    <xf numFmtId="168" fontId="10" fillId="0" borderId="0" xfId="2" applyNumberFormat="1" applyFont="1" applyAlignment="1">
      <alignment horizontal="left" vertical="center"/>
    </xf>
    <xf numFmtId="0" fontId="11" fillId="2" borderId="3" xfId="0" applyFont="1" applyFill="1" applyBorder="1" applyAlignment="1">
      <alignment horizontal="left" vertical="center"/>
    </xf>
    <xf numFmtId="164" fontId="10" fillId="2" borderId="2" xfId="0" applyNumberFormat="1" applyFont="1" applyFill="1" applyBorder="1" applyAlignment="1">
      <alignment vertical="center"/>
    </xf>
    <xf numFmtId="0" fontId="18" fillId="2" borderId="3" xfId="0" applyFont="1" applyFill="1" applyBorder="1" applyAlignment="1">
      <alignment horizontal="left" vertical="center"/>
    </xf>
    <xf numFmtId="0" fontId="18" fillId="2" borderId="0" xfId="0" applyFont="1" applyFill="1" applyAlignment="1">
      <alignment horizontal="left" vertical="center"/>
    </xf>
    <xf numFmtId="167" fontId="4" fillId="0" borderId="0" xfId="1" applyNumberFormat="1" applyFont="1" applyAlignment="1">
      <alignment vertical="center"/>
    </xf>
    <xf numFmtId="0" fontId="9" fillId="2" borderId="0" xfId="0" applyFont="1" applyFill="1" applyAlignment="1">
      <alignment horizontal="left"/>
    </xf>
    <xf numFmtId="42" fontId="10" fillId="2" borderId="3" xfId="0" applyNumberFormat="1" applyFont="1" applyFill="1" applyBorder="1" applyAlignment="1">
      <alignment vertical="center"/>
    </xf>
    <xf numFmtId="167" fontId="10" fillId="2" borderId="0" xfId="1" applyNumberFormat="1" applyFont="1" applyFill="1" applyAlignment="1">
      <alignment vertical="center"/>
    </xf>
    <xf numFmtId="42" fontId="10" fillId="2" borderId="7" xfId="0" applyNumberFormat="1" applyFont="1" applyFill="1" applyBorder="1" applyAlignment="1">
      <alignment vertical="center"/>
    </xf>
    <xf numFmtId="166" fontId="10" fillId="2" borderId="7" xfId="0" applyNumberFormat="1" applyFont="1" applyFill="1" applyBorder="1" applyAlignment="1">
      <alignment vertical="center"/>
    </xf>
    <xf numFmtId="166" fontId="4" fillId="2" borderId="7" xfId="0" applyNumberFormat="1" applyFont="1" applyFill="1" applyBorder="1" applyAlignment="1">
      <alignment vertical="center"/>
    </xf>
    <xf numFmtId="168" fontId="13" fillId="2" borderId="7" xfId="9" applyNumberFormat="1" applyFont="1" applyFill="1" applyBorder="1" applyAlignment="1">
      <alignment vertical="center"/>
    </xf>
    <xf numFmtId="166" fontId="10" fillId="2" borderId="0" xfId="0" applyNumberFormat="1" applyFont="1" applyFill="1" applyAlignment="1">
      <alignment horizontal="center" vertical="center"/>
    </xf>
    <xf numFmtId="167" fontId="10" fillId="2" borderId="1" xfId="1" applyNumberFormat="1" applyFont="1" applyFill="1" applyBorder="1" applyAlignment="1">
      <alignment horizontal="center" vertical="center"/>
    </xf>
    <xf numFmtId="166" fontId="4" fillId="2" borderId="7" xfId="0" applyNumberFormat="1" applyFont="1" applyFill="1" applyBorder="1" applyAlignment="1">
      <alignment horizontal="center" vertical="center"/>
    </xf>
    <xf numFmtId="0" fontId="4" fillId="2" borderId="0" xfId="0" applyFont="1" applyFill="1" applyAlignment="1">
      <alignment horizontal="left" vertical="top"/>
    </xf>
    <xf numFmtId="41" fontId="10" fillId="2" borderId="0" xfId="0" applyNumberFormat="1" applyFont="1" applyFill="1"/>
    <xf numFmtId="0" fontId="10" fillId="2" borderId="0" xfId="0" applyFont="1" applyFill="1" applyAlignment="1">
      <alignment vertical="center" wrapText="1"/>
    </xf>
    <xf numFmtId="168" fontId="18" fillId="2" borderId="0" xfId="2" applyNumberFormat="1" applyFont="1" applyFill="1" applyAlignment="1">
      <alignment horizontal="left" vertical="center"/>
    </xf>
    <xf numFmtId="0" fontId="18" fillId="2" borderId="0" xfId="0" applyFont="1" applyFill="1" applyAlignment="1">
      <alignment vertical="center"/>
    </xf>
    <xf numFmtId="164" fontId="19" fillId="2" borderId="1" xfId="0" applyNumberFormat="1" applyFont="1" applyFill="1" applyBorder="1" applyAlignment="1">
      <alignment vertical="center"/>
    </xf>
    <xf numFmtId="0" fontId="21" fillId="2" borderId="0" xfId="0" applyFont="1" applyFill="1" applyAlignment="1">
      <alignment horizontal="left" vertical="center"/>
    </xf>
    <xf numFmtId="0" fontId="21" fillId="2" borderId="0" xfId="0" applyFont="1" applyFill="1" applyAlignment="1">
      <alignment horizontal="left"/>
    </xf>
    <xf numFmtId="167" fontId="4" fillId="2" borderId="0" xfId="1" applyNumberFormat="1" applyFont="1" applyFill="1" applyAlignment="1">
      <alignment horizontal="center" vertical="center"/>
    </xf>
    <xf numFmtId="164" fontId="10" fillId="2" borderId="0" xfId="0" applyNumberFormat="1" applyFont="1" applyFill="1" applyAlignment="1">
      <alignment vertical="center"/>
    </xf>
    <xf numFmtId="168" fontId="10" fillId="2" borderId="0" xfId="2" applyNumberFormat="1" applyFont="1" applyFill="1"/>
    <xf numFmtId="167" fontId="10" fillId="2" borderId="1" xfId="1" applyNumberFormat="1" applyFont="1" applyFill="1" applyBorder="1" applyAlignment="1">
      <alignment horizontal="right" vertical="center"/>
    </xf>
    <xf numFmtId="168" fontId="10" fillId="2" borderId="7" xfId="0" applyNumberFormat="1" applyFont="1" applyFill="1" applyBorder="1"/>
    <xf numFmtId="168" fontId="10" fillId="2" borderId="16" xfId="0" applyNumberFormat="1" applyFont="1" applyFill="1" applyBorder="1"/>
    <xf numFmtId="42" fontId="13" fillId="2" borderId="7" xfId="2" applyNumberFormat="1" applyFont="1" applyFill="1" applyBorder="1"/>
    <xf numFmtId="166" fontId="10" fillId="2" borderId="0" xfId="0" applyNumberFormat="1" applyFont="1" applyFill="1" applyAlignment="1">
      <alignment horizontal="center"/>
    </xf>
    <xf numFmtId="0" fontId="12" fillId="2" borderId="0" xfId="0" applyFont="1" applyFill="1" applyAlignment="1">
      <alignment horizontal="left"/>
    </xf>
    <xf numFmtId="0" fontId="22" fillId="2" borderId="0" xfId="0" applyFont="1" applyFill="1" applyAlignment="1">
      <alignment vertical="center" wrapText="1"/>
    </xf>
    <xf numFmtId="0" fontId="12" fillId="2" borderId="0" xfId="0" applyFont="1" applyFill="1" applyAlignment="1">
      <alignment vertical="center" wrapText="1"/>
    </xf>
    <xf numFmtId="0" fontId="10" fillId="2" borderId="2" xfId="0" applyFont="1" applyFill="1" applyBorder="1" applyAlignment="1">
      <alignment horizontal="left" vertical="center"/>
    </xf>
    <xf numFmtId="0" fontId="10" fillId="2" borderId="1" xfId="0" applyFont="1" applyFill="1" applyBorder="1" applyAlignment="1">
      <alignment vertical="center" wrapText="1"/>
    </xf>
    <xf numFmtId="0" fontId="10" fillId="2" borderId="0" xfId="0" applyFont="1" applyFill="1" applyAlignment="1">
      <alignment horizontal="left" vertical="center" indent="3"/>
    </xf>
    <xf numFmtId="0" fontId="10" fillId="2" borderId="0" xfId="0" applyFont="1" applyFill="1" applyAlignment="1">
      <alignment vertical="center" wrapText="1" indent="3"/>
    </xf>
    <xf numFmtId="0" fontId="10" fillId="2" borderId="3" xfId="0" applyFont="1" applyFill="1" applyBorder="1" applyAlignment="1">
      <alignment vertical="center" wrapText="1"/>
    </xf>
    <xf numFmtId="0" fontId="10" fillId="2" borderId="1" xfId="0" applyFont="1" applyFill="1" applyBorder="1" applyAlignment="1">
      <alignment vertical="center" wrapText="1" indent="3"/>
    </xf>
    <xf numFmtId="0" fontId="11" fillId="2" borderId="0" xfId="0" applyFont="1" applyFill="1" applyAlignment="1">
      <alignment horizontal="left"/>
    </xf>
    <xf numFmtId="0" fontId="12" fillId="2" borderId="0" xfId="0" applyFont="1" applyFill="1" applyAlignment="1">
      <alignment horizontal="left" vertical="center"/>
    </xf>
    <xf numFmtId="0" fontId="12" fillId="2" borderId="0" xfId="0" applyFont="1" applyFill="1" applyAlignment="1">
      <alignment horizontal="left" wrapText="1"/>
    </xf>
    <xf numFmtId="0" fontId="10" fillId="2" borderId="0" xfId="0" applyFont="1" applyFill="1" applyAlignment="1">
      <alignment horizontal="left" vertical="center" wrapText="1" indent="3"/>
    </xf>
    <xf numFmtId="0" fontId="10" fillId="2" borderId="0" xfId="0" applyFont="1" applyFill="1" applyAlignment="1">
      <alignment vertical="center" wrapText="1" indent="5"/>
    </xf>
    <xf numFmtId="0" fontId="12" fillId="2" borderId="16" xfId="0" applyFont="1" applyFill="1" applyBorder="1" applyAlignment="1">
      <alignment vertical="center" wrapText="1"/>
    </xf>
    <xf numFmtId="0" fontId="12" fillId="2" borderId="0" xfId="0" applyFont="1" applyFill="1" applyAlignment="1">
      <alignment horizontal="center" vertical="center"/>
    </xf>
    <xf numFmtId="0" fontId="12" fillId="2" borderId="0" xfId="0" applyFont="1" applyFill="1" applyAlignment="1">
      <alignment horizontal="left" vertical="center" wrapText="1"/>
    </xf>
    <xf numFmtId="0" fontId="10" fillId="2" borderId="3" xfId="0" applyFont="1" applyFill="1" applyBorder="1" applyAlignment="1">
      <alignment vertical="center" wrapText="1" indent="5"/>
    </xf>
    <xf numFmtId="0" fontId="12" fillId="2" borderId="7" xfId="0" applyFont="1" applyFill="1" applyBorder="1" applyAlignment="1">
      <alignment vertical="center" wrapText="1"/>
    </xf>
    <xf numFmtId="0" fontId="12" fillId="2" borderId="0" xfId="0" applyFont="1" applyFill="1" applyAlignment="1">
      <alignment wrapText="1"/>
    </xf>
    <xf numFmtId="0" fontId="12" fillId="2" borderId="2" xfId="0" applyFont="1" applyFill="1" applyBorder="1" applyAlignment="1">
      <alignment vertical="center" wrapText="1"/>
    </xf>
    <xf numFmtId="0" fontId="10" fillId="2" borderId="0" xfId="0" applyFont="1" applyFill="1" applyAlignment="1">
      <alignment horizontal="left" vertical="top" wrapText="1"/>
    </xf>
    <xf numFmtId="0" fontId="4" fillId="2" borderId="3" xfId="0" applyFont="1" applyFill="1" applyBorder="1" applyAlignment="1">
      <alignment vertical="center" wrapText="1"/>
    </xf>
    <xf numFmtId="0" fontId="4" fillId="2" borderId="2" xfId="0" applyFont="1" applyFill="1" applyBorder="1" applyAlignment="1">
      <alignment vertical="center" wrapText="1"/>
    </xf>
    <xf numFmtId="167" fontId="10" fillId="0" borderId="1" xfId="1" applyNumberFormat="1" applyFont="1" applyBorder="1" applyAlignment="1">
      <alignment vertical="center"/>
    </xf>
    <xf numFmtId="42" fontId="10" fillId="3" borderId="0" xfId="0" applyNumberFormat="1" applyFont="1" applyFill="1" applyAlignment="1">
      <alignment vertical="center"/>
    </xf>
    <xf numFmtId="0" fontId="3" fillId="2" borderId="0" xfId="10" applyFont="1" applyFill="1" applyAlignment="1">
      <alignment horizontal="left"/>
    </xf>
    <xf numFmtId="0" fontId="24" fillId="2" borderId="0" xfId="10" applyFill="1" applyAlignment="1">
      <alignment wrapText="1"/>
    </xf>
    <xf numFmtId="0" fontId="16" fillId="2" borderId="0" xfId="10" applyFont="1" applyFill="1" applyAlignment="1">
      <alignment wrapText="1"/>
    </xf>
    <xf numFmtId="0" fontId="4" fillId="2" borderId="0" xfId="10" applyFont="1" applyFill="1" applyAlignment="1">
      <alignment horizontal="left"/>
    </xf>
    <xf numFmtId="0" fontId="21" fillId="2" borderId="0" xfId="10" applyFont="1" applyFill="1" applyAlignment="1">
      <alignment vertical="center" wrapText="1"/>
    </xf>
    <xf numFmtId="0" fontId="4" fillId="2" borderId="2" xfId="10" applyFont="1" applyFill="1" applyBorder="1" applyAlignment="1">
      <alignment horizontal="left" vertical="center"/>
    </xf>
    <xf numFmtId="0" fontId="20" fillId="0" borderId="0" xfId="10" applyFont="1" applyAlignment="1">
      <alignment horizontal="center" vertical="center" wrapText="1"/>
    </xf>
    <xf numFmtId="0" fontId="4" fillId="2" borderId="0" xfId="10" applyFont="1" applyFill="1" applyAlignment="1">
      <alignment horizontal="left" vertical="center"/>
    </xf>
    <xf numFmtId="0" fontId="4" fillId="2" borderId="0" xfId="10" applyFont="1" applyFill="1" applyAlignment="1">
      <alignment vertical="center" wrapText="1"/>
    </xf>
    <xf numFmtId="164" fontId="10" fillId="2" borderId="3" xfId="10" applyNumberFormat="1" applyFont="1" applyFill="1" applyBorder="1" applyAlignment="1">
      <alignment vertical="center"/>
    </xf>
    <xf numFmtId="171" fontId="20" fillId="2" borderId="0" xfId="10" applyNumberFormat="1" applyFont="1" applyFill="1" applyAlignment="1">
      <alignment vertical="center"/>
    </xf>
    <xf numFmtId="0" fontId="24" fillId="2" borderId="0" xfId="10" applyFill="1" applyAlignment="1">
      <alignment horizontal="left" vertical="center"/>
    </xf>
    <xf numFmtId="172" fontId="10" fillId="2" borderId="0" xfId="10" applyNumberFormat="1" applyFont="1" applyFill="1" applyAlignment="1">
      <alignment vertical="center"/>
    </xf>
    <xf numFmtId="165" fontId="10" fillId="2" borderId="0" xfId="10" applyNumberFormat="1" applyFont="1" applyFill="1" applyAlignment="1">
      <alignment vertical="center"/>
    </xf>
    <xf numFmtId="172" fontId="20" fillId="2" borderId="0" xfId="10" applyNumberFormat="1" applyFont="1" applyFill="1" applyAlignment="1">
      <alignment vertical="center"/>
    </xf>
    <xf numFmtId="9" fontId="20" fillId="2" borderId="0" xfId="10" applyNumberFormat="1" applyFont="1" applyFill="1" applyAlignment="1">
      <alignment horizontal="right" vertical="center" indent="2"/>
    </xf>
    <xf numFmtId="165" fontId="24" fillId="2" borderId="0" xfId="10" applyNumberFormat="1" applyFill="1" applyAlignment="1">
      <alignment horizontal="left" vertical="center"/>
    </xf>
    <xf numFmtId="0" fontId="11" fillId="2" borderId="0" xfId="10" applyFont="1" applyFill="1" applyAlignment="1">
      <alignment wrapText="1"/>
    </xf>
    <xf numFmtId="172" fontId="10" fillId="3" borderId="0" xfId="10" applyNumberFormat="1" applyFont="1" applyFill="1" applyAlignment="1">
      <alignment vertical="center"/>
    </xf>
    <xf numFmtId="168" fontId="10" fillId="2" borderId="0" xfId="0" applyNumberFormat="1" applyFont="1" applyFill="1"/>
    <xf numFmtId="0" fontId="10" fillId="2" borderId="1" xfId="0" applyFont="1" applyFill="1" applyBorder="1" applyAlignment="1">
      <alignment horizontal="left" vertical="center" wrapText="1" indent="3"/>
    </xf>
    <xf numFmtId="0" fontId="10" fillId="2" borderId="0" xfId="0" applyFont="1" applyFill="1" applyAlignment="1">
      <alignment horizontal="left" vertical="center" wrapText="1" indent="4"/>
    </xf>
    <xf numFmtId="0" fontId="10" fillId="2" borderId="1" xfId="0" applyFont="1" applyFill="1" applyBorder="1" applyAlignment="1">
      <alignment horizontal="left" vertical="center" wrapText="1" indent="4"/>
    </xf>
    <xf numFmtId="0" fontId="4" fillId="2" borderId="0" xfId="11" applyFont="1" applyFill="1" applyAlignment="1">
      <alignment horizontal="left"/>
    </xf>
    <xf numFmtId="0" fontId="10" fillId="2" borderId="0" xfId="11" applyFont="1" applyFill="1" applyAlignment="1">
      <alignment horizontal="left"/>
    </xf>
    <xf numFmtId="0" fontId="4" fillId="2" borderId="0" xfId="11" applyFont="1" applyFill="1" applyAlignment="1">
      <alignment wrapText="1"/>
    </xf>
    <xf numFmtId="0" fontId="12" fillId="2" borderId="0" xfId="12" applyFont="1" applyFill="1"/>
    <xf numFmtId="0" fontId="21" fillId="2" borderId="0" xfId="11" applyFont="1" applyFill="1" applyAlignment="1">
      <alignment wrapText="1"/>
    </xf>
    <xf numFmtId="0" fontId="3" fillId="2" borderId="0" xfId="11" applyFont="1" applyFill="1" applyAlignment="1">
      <alignment wrapText="1"/>
    </xf>
    <xf numFmtId="0" fontId="4" fillId="0" borderId="0" xfId="11" applyFont="1" applyAlignment="1">
      <alignment wrapText="1"/>
    </xf>
    <xf numFmtId="0" fontId="10" fillId="2" borderId="0" xfId="11" applyFont="1" applyFill="1" applyAlignment="1">
      <alignment horizontal="center" wrapText="1"/>
    </xf>
    <xf numFmtId="0" fontId="10" fillId="2" borderId="0" xfId="11" applyFont="1" applyFill="1"/>
    <xf numFmtId="0" fontId="10" fillId="2" borderId="0" xfId="12" applyFont="1" applyFill="1"/>
    <xf numFmtId="0" fontId="10" fillId="2" borderId="2" xfId="13" applyFont="1" applyFill="1" applyBorder="1" applyAlignment="1">
      <alignment horizontal="center" vertical="center" wrapText="1"/>
    </xf>
    <xf numFmtId="0" fontId="10" fillId="2" borderId="3" xfId="11" applyFont="1" applyFill="1" applyBorder="1" applyAlignment="1">
      <alignment horizontal="center" vertical="center" wrapText="1"/>
    </xf>
    <xf numFmtId="0" fontId="10" fillId="2" borderId="0" xfId="11" applyFont="1" applyFill="1" applyAlignment="1">
      <alignment horizontal="center" vertical="center" wrapText="1"/>
    </xf>
    <xf numFmtId="0" fontId="10" fillId="2" borderId="0" xfId="13" applyFont="1" applyFill="1" applyAlignment="1">
      <alignment horizontal="center" vertical="center" wrapText="1"/>
    </xf>
    <xf numFmtId="42" fontId="10" fillId="2" borderId="0" xfId="14" applyNumberFormat="1" applyFont="1" applyFill="1"/>
    <xf numFmtId="168" fontId="10" fillId="2" borderId="0" xfId="15" applyNumberFormat="1" applyFont="1" applyFill="1"/>
    <xf numFmtId="0" fontId="25" fillId="2" borderId="0" xfId="12" applyFont="1" applyFill="1" applyAlignment="1">
      <alignment horizontal="left" indent="2"/>
    </xf>
    <xf numFmtId="9" fontId="25" fillId="2" borderId="0" xfId="12" applyNumberFormat="1" applyFont="1" applyFill="1"/>
    <xf numFmtId="41" fontId="10" fillId="2" borderId="0" xfId="14" applyNumberFormat="1" applyFont="1" applyFill="1"/>
    <xf numFmtId="0" fontId="4" fillId="2" borderId="0" xfId="11" applyFont="1" applyFill="1" applyAlignment="1">
      <alignment horizontal="left" wrapText="1" indent="2"/>
    </xf>
    <xf numFmtId="42" fontId="10" fillId="2" borderId="7" xfId="14" applyNumberFormat="1" applyFont="1" applyFill="1" applyBorder="1"/>
    <xf numFmtId="168" fontId="10" fillId="2" borderId="0" xfId="16" applyNumberFormat="1" applyFont="1" applyFill="1"/>
    <xf numFmtId="9" fontId="25" fillId="2" borderId="0" xfId="17" applyFont="1" applyFill="1"/>
    <xf numFmtId="0" fontId="3" fillId="2" borderId="0" xfId="11" applyFont="1" applyFill="1" applyAlignment="1">
      <alignment horizontal="left"/>
    </xf>
    <xf numFmtId="41" fontId="10" fillId="2" borderId="0" xfId="18" applyNumberFormat="1" applyFont="1" applyFill="1"/>
    <xf numFmtId="0" fontId="10" fillId="2" borderId="0" xfId="12" applyFont="1" applyFill="1" applyAlignment="1">
      <alignment horizontal="left" wrapText="1"/>
    </xf>
    <xf numFmtId="168" fontId="10" fillId="2" borderId="7" xfId="19" applyNumberFormat="1" applyFont="1" applyFill="1" applyBorder="1"/>
    <xf numFmtId="168" fontId="10" fillId="2" borderId="0" xfId="19" applyNumberFormat="1" applyFont="1" applyFill="1"/>
    <xf numFmtId="0" fontId="10" fillId="2" borderId="0" xfId="11" applyFont="1" applyFill="1" applyAlignment="1">
      <alignment horizontal="left" wrapText="1" indent="2"/>
    </xf>
    <xf numFmtId="0" fontId="10" fillId="2" borderId="0" xfId="11" applyFont="1" applyFill="1" applyAlignment="1">
      <alignment wrapText="1"/>
    </xf>
    <xf numFmtId="0" fontId="12" fillId="2" borderId="0" xfId="12" applyFont="1" applyFill="1" applyAlignment="1">
      <alignment horizontal="left" wrapText="1"/>
    </xf>
    <xf numFmtId="168" fontId="12" fillId="2" borderId="3" xfId="19" applyNumberFormat="1" applyFont="1" applyFill="1" applyBorder="1"/>
    <xf numFmtId="0" fontId="10" fillId="0" borderId="0" xfId="11" applyFont="1" applyAlignment="1">
      <alignment horizontal="center" vertical="center" wrapText="1"/>
    </xf>
    <xf numFmtId="44" fontId="10" fillId="2" borderId="0" xfId="14" applyNumberFormat="1" applyFont="1" applyFill="1"/>
    <xf numFmtId="41" fontId="4" fillId="2" borderId="0" xfId="18" applyNumberFormat="1" applyFont="1" applyFill="1"/>
    <xf numFmtId="173" fontId="10" fillId="2" borderId="0" xfId="18" applyNumberFormat="1" applyFont="1" applyFill="1"/>
    <xf numFmtId="43" fontId="10" fillId="2" borderId="0" xfId="18" applyFont="1" applyFill="1"/>
    <xf numFmtId="42" fontId="12" fillId="2" borderId="0" xfId="14" applyNumberFormat="1" applyFont="1" applyFill="1"/>
    <xf numFmtId="44" fontId="12" fillId="2" borderId="0" xfId="19" applyFont="1" applyFill="1"/>
    <xf numFmtId="168" fontId="12" fillId="2" borderId="0" xfId="19" applyNumberFormat="1" applyFont="1" applyFill="1"/>
    <xf numFmtId="0" fontId="10" fillId="2" borderId="0" xfId="13" applyFont="1" applyFill="1" applyAlignment="1">
      <alignment vertical="center" wrapText="1"/>
    </xf>
    <xf numFmtId="0" fontId="10" fillId="2" borderId="0" xfId="13" applyFont="1" applyFill="1" applyAlignment="1">
      <alignment horizontal="left" vertical="center" wrapText="1" indent="2"/>
    </xf>
    <xf numFmtId="167" fontId="10" fillId="2" borderId="0" xfId="20" applyNumberFormat="1" applyFont="1" applyFill="1"/>
    <xf numFmtId="44" fontId="10" fillId="2" borderId="0" xfId="21" applyFont="1" applyFill="1"/>
    <xf numFmtId="0" fontId="10" fillId="2" borderId="3" xfId="13" applyFont="1" applyFill="1" applyBorder="1" applyAlignment="1">
      <alignment horizontal="left" wrapText="1" indent="2"/>
    </xf>
    <xf numFmtId="42" fontId="12" fillId="2" borderId="3" xfId="14" applyNumberFormat="1" applyFont="1" applyFill="1" applyBorder="1"/>
    <xf numFmtId="168" fontId="10" fillId="2" borderId="0" xfId="21" applyNumberFormat="1" applyFont="1" applyFill="1"/>
    <xf numFmtId="0" fontId="4" fillId="2" borderId="0" xfId="11" applyFont="1" applyFill="1" applyAlignment="1">
      <alignment vertical="center" wrapText="1"/>
    </xf>
    <xf numFmtId="0" fontId="4" fillId="2" borderId="0" xfId="11" applyFont="1" applyFill="1" applyAlignment="1">
      <alignment horizontal="left" vertical="center" wrapText="1"/>
    </xf>
    <xf numFmtId="168" fontId="10" fillId="2" borderId="0" xfId="2" applyNumberFormat="1" applyFont="1" applyFill="1" applyAlignment="1">
      <alignment vertical="center"/>
    </xf>
    <xf numFmtId="165" fontId="23" fillId="2" borderId="0" xfId="0" applyNumberFormat="1" applyFont="1" applyFill="1" applyAlignment="1">
      <alignment horizontal="left"/>
    </xf>
    <xf numFmtId="165" fontId="11" fillId="2" borderId="0" xfId="0" applyNumberFormat="1" applyFont="1" applyFill="1" applyAlignment="1">
      <alignment wrapText="1"/>
    </xf>
    <xf numFmtId="0" fontId="27" fillId="2" borderId="0" xfId="0" applyFont="1" applyFill="1" applyAlignment="1">
      <alignment wrapText="1"/>
    </xf>
    <xf numFmtId="0" fontId="27" fillId="2" borderId="0" xfId="0" applyFont="1" applyFill="1" applyAlignment="1">
      <alignment horizontal="right" wrapText="1"/>
    </xf>
    <xf numFmtId="0" fontId="11" fillId="2" borderId="0" xfId="0" applyFont="1" applyFill="1" applyAlignment="1">
      <alignment wrapText="1"/>
    </xf>
    <xf numFmtId="0" fontId="0" fillId="2" borderId="0" xfId="0" applyFill="1" applyAlignment="1">
      <alignment horizontal="left"/>
    </xf>
    <xf numFmtId="0" fontId="10" fillId="2" borderId="0" xfId="0" applyFont="1" applyFill="1" applyAlignment="1">
      <alignment horizontal="left" vertical="top" wrapText="1"/>
    </xf>
    <xf numFmtId="0" fontId="13" fillId="0" borderId="0" xfId="6" applyFont="1" applyAlignment="1">
      <alignment horizontal="center"/>
    </xf>
    <xf numFmtId="0" fontId="10" fillId="0" borderId="0" xfId="0" applyFont="1" applyFill="1" applyAlignment="1">
      <alignment horizontal="left"/>
    </xf>
    <xf numFmtId="0" fontId="10" fillId="0" borderId="0" xfId="0" applyFont="1" applyFill="1" applyAlignment="1">
      <alignment horizontal="center" vertical="center" wrapText="1"/>
    </xf>
    <xf numFmtId="42" fontId="12" fillId="0" borderId="0" xfId="0" applyNumberFormat="1" applyFont="1" applyFill="1" applyAlignment="1">
      <alignment vertical="center"/>
    </xf>
    <xf numFmtId="41" fontId="10" fillId="0" borderId="0" xfId="0" applyNumberFormat="1" applyFont="1" applyFill="1" applyAlignment="1">
      <alignment vertical="center"/>
    </xf>
    <xf numFmtId="165" fontId="10" fillId="0" borderId="0" xfId="0" applyNumberFormat="1" applyFont="1" applyFill="1"/>
    <xf numFmtId="0" fontId="11" fillId="0" borderId="0" xfId="0" applyFont="1" applyFill="1" applyAlignment="1">
      <alignment wrapText="1"/>
    </xf>
    <xf numFmtId="168" fontId="12" fillId="0" borderId="0" xfId="2" applyNumberFormat="1" applyFont="1" applyAlignment="1">
      <alignment horizontal="left" vertical="center"/>
    </xf>
    <xf numFmtId="0" fontId="13" fillId="2" borderId="0" xfId="6" applyFont="1" applyFill="1" applyAlignment="1"/>
    <xf numFmtId="0" fontId="10"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42" fontId="10" fillId="0" borderId="0" xfId="14" applyNumberFormat="1" applyFont="1" applyFill="1"/>
    <xf numFmtId="44" fontId="10" fillId="0" borderId="0" xfId="14" applyNumberFormat="1" applyFont="1" applyFill="1"/>
    <xf numFmtId="41" fontId="4" fillId="0" borderId="0" xfId="18" applyNumberFormat="1" applyFont="1" applyFill="1"/>
    <xf numFmtId="173" fontId="10" fillId="0" borderId="0" xfId="18" applyNumberFormat="1" applyFont="1" applyFill="1"/>
    <xf numFmtId="41" fontId="10" fillId="0" borderId="0" xfId="18" applyNumberFormat="1" applyFont="1" applyFill="1"/>
    <xf numFmtId="42" fontId="10" fillId="0" borderId="7" xfId="14" applyNumberFormat="1" applyFont="1" applyFill="1" applyBorder="1"/>
    <xf numFmtId="44" fontId="10" fillId="0" borderId="7" xfId="14" applyNumberFormat="1" applyFont="1" applyFill="1" applyBorder="1"/>
    <xf numFmtId="0" fontId="10" fillId="0" borderId="0" xfId="13" applyFont="1" applyFill="1" applyAlignment="1">
      <alignment vertical="center" wrapText="1"/>
    </xf>
    <xf numFmtId="0" fontId="10" fillId="0" borderId="2" xfId="13" applyFont="1" applyFill="1" applyBorder="1" applyAlignment="1">
      <alignment horizontal="center" vertical="center" wrapText="1"/>
    </xf>
    <xf numFmtId="168" fontId="10" fillId="0" borderId="0" xfId="2" applyNumberFormat="1" applyFont="1" applyFill="1" applyAlignment="1">
      <alignment horizontal="left" vertical="center"/>
    </xf>
    <xf numFmtId="168" fontId="18" fillId="0" borderId="0" xfId="2" applyNumberFormat="1" applyFont="1" applyFill="1" applyAlignment="1">
      <alignment horizontal="left" vertical="center"/>
    </xf>
    <xf numFmtId="0" fontId="18" fillId="0" borderId="0" xfId="0" applyFont="1" applyFill="1" applyAlignment="1">
      <alignment vertical="center"/>
    </xf>
    <xf numFmtId="168" fontId="12" fillId="0" borderId="0" xfId="2" applyNumberFormat="1" applyFont="1" applyFill="1" applyAlignment="1">
      <alignment horizontal="left" vertical="center"/>
    </xf>
    <xf numFmtId="164" fontId="5" fillId="0" borderId="10" xfId="0" applyNumberFormat="1" applyFont="1" applyFill="1" applyBorder="1" applyAlignment="1">
      <alignment vertical="center"/>
    </xf>
    <xf numFmtId="0" fontId="5" fillId="0" borderId="10" xfId="0" applyFont="1" applyFill="1" applyBorder="1" applyAlignment="1">
      <alignment vertical="center"/>
    </xf>
    <xf numFmtId="165" fontId="5" fillId="0" borderId="10" xfId="0" applyNumberFormat="1" applyFont="1" applyFill="1" applyBorder="1" applyAlignment="1">
      <alignment vertical="center"/>
    </xf>
    <xf numFmtId="164" fontId="7" fillId="0" borderId="10" xfId="0" applyNumberFormat="1" applyFont="1" applyFill="1" applyBorder="1" applyAlignment="1">
      <alignment vertical="center"/>
    </xf>
    <xf numFmtId="0" fontId="5" fillId="0" borderId="0" xfId="0" applyFont="1" applyFill="1" applyAlignment="1">
      <alignment vertical="center"/>
    </xf>
    <xf numFmtId="0" fontId="4" fillId="0" borderId="11" xfId="0" applyFont="1" applyFill="1" applyBorder="1" applyAlignment="1">
      <alignment vertical="center"/>
    </xf>
    <xf numFmtId="0" fontId="4" fillId="0" borderId="10" xfId="0" applyFont="1" applyFill="1" applyBorder="1" applyAlignment="1">
      <alignment vertical="center"/>
    </xf>
    <xf numFmtId="0" fontId="0" fillId="0" borderId="11" xfId="0" applyFill="1" applyBorder="1" applyAlignment="1">
      <alignment horizontal="left"/>
    </xf>
    <xf numFmtId="167" fontId="27" fillId="0" borderId="0" xfId="1" applyNumberFormat="1" applyFont="1" applyFill="1" applyAlignment="1">
      <alignment wrapText="1"/>
    </xf>
    <xf numFmtId="0" fontId="4" fillId="0" borderId="10" xfId="0" applyFont="1" applyFill="1" applyBorder="1" applyAlignment="1">
      <alignment vertical="center" wrapText="1" indent="3"/>
    </xf>
    <xf numFmtId="165" fontId="5" fillId="0" borderId="0" xfId="0" applyNumberFormat="1" applyFont="1" applyFill="1" applyAlignment="1">
      <alignment vertical="center"/>
    </xf>
    <xf numFmtId="167" fontId="4" fillId="0" borderId="11" xfId="1" applyNumberFormat="1" applyFont="1" applyFill="1" applyBorder="1" applyAlignment="1">
      <alignment vertical="center"/>
    </xf>
    <xf numFmtId="167" fontId="4" fillId="0" borderId="10" xfId="1" applyNumberFormat="1" applyFont="1" applyFill="1" applyBorder="1" applyAlignment="1">
      <alignment vertical="center"/>
    </xf>
    <xf numFmtId="165" fontId="4" fillId="0" borderId="11" xfId="0" applyNumberFormat="1" applyFont="1" applyFill="1" applyBorder="1"/>
    <xf numFmtId="0" fontId="4" fillId="0" borderId="10" xfId="0" applyFont="1" applyFill="1" applyBorder="1" applyAlignment="1">
      <alignment vertical="center" wrapText="1" indent="5"/>
    </xf>
    <xf numFmtId="165" fontId="0" fillId="0" borderId="11" xfId="0" applyNumberFormat="1" applyFill="1" applyBorder="1"/>
    <xf numFmtId="165" fontId="0" fillId="0" borderId="10" xfId="0" applyNumberFormat="1" applyFill="1" applyBorder="1"/>
    <xf numFmtId="0" fontId="3" fillId="0" borderId="10" xfId="0" applyFont="1" applyFill="1" applyBorder="1" applyAlignment="1">
      <alignment vertical="center" wrapText="1" indent="3"/>
    </xf>
    <xf numFmtId="164" fontId="7" fillId="0" borderId="0" xfId="0" applyNumberFormat="1" applyFont="1" applyFill="1" applyAlignment="1">
      <alignment vertical="center"/>
    </xf>
    <xf numFmtId="168" fontId="12" fillId="0" borderId="10" xfId="2" applyNumberFormat="1" applyFont="1" applyFill="1" applyBorder="1" applyAlignment="1">
      <alignment horizontal="left" vertical="center"/>
    </xf>
    <xf numFmtId="166" fontId="3" fillId="0" borderId="11" xfId="0" applyNumberFormat="1" applyFont="1" applyFill="1" applyBorder="1"/>
    <xf numFmtId="167" fontId="28" fillId="0" borderId="0" xfId="1" applyNumberFormat="1" applyFont="1" applyFill="1" applyAlignment="1">
      <alignment vertical="center"/>
    </xf>
    <xf numFmtId="0" fontId="3" fillId="0" borderId="10" xfId="0" applyFont="1" applyFill="1" applyBorder="1" applyAlignment="1">
      <alignment vertical="center" wrapText="1" indent="5"/>
    </xf>
    <xf numFmtId="168" fontId="3" fillId="0" borderId="0" xfId="2" applyNumberFormat="1" applyFont="1" applyFill="1" applyAlignment="1">
      <alignment vertical="center"/>
    </xf>
    <xf numFmtId="168" fontId="3" fillId="0" borderId="10" xfId="2" applyNumberFormat="1" applyFont="1" applyFill="1" applyBorder="1" applyAlignment="1">
      <alignment vertical="center"/>
    </xf>
    <xf numFmtId="167" fontId="28" fillId="0" borderId="0" xfId="1" applyNumberFormat="1" applyFont="1" applyFill="1"/>
    <xf numFmtId="164" fontId="7" fillId="0" borderId="1" xfId="0" applyNumberFormat="1" applyFont="1" applyFill="1" applyBorder="1" applyAlignment="1">
      <alignment vertical="center"/>
    </xf>
    <xf numFmtId="164" fontId="7" fillId="0" borderId="12" xfId="0" applyNumberFormat="1" applyFont="1" applyFill="1" applyBorder="1" applyAlignment="1">
      <alignment vertical="center"/>
    </xf>
    <xf numFmtId="167" fontId="3" fillId="0" borderId="14" xfId="1" applyNumberFormat="1" applyFont="1" applyFill="1" applyBorder="1" applyAlignment="1">
      <alignment vertical="center"/>
    </xf>
    <xf numFmtId="167" fontId="3" fillId="0" borderId="12" xfId="1" applyNumberFormat="1" applyFont="1" applyFill="1" applyBorder="1" applyAlignment="1">
      <alignment vertical="center"/>
    </xf>
    <xf numFmtId="167" fontId="3" fillId="0" borderId="1" xfId="1" applyNumberFormat="1" applyFont="1" applyFill="1" applyBorder="1" applyAlignment="1">
      <alignment vertical="center"/>
    </xf>
    <xf numFmtId="166" fontId="3" fillId="0" borderId="14" xfId="0" applyNumberFormat="1" applyFont="1" applyFill="1" applyBorder="1"/>
    <xf numFmtId="0" fontId="3" fillId="0" borderId="12" xfId="0" applyFont="1" applyFill="1" applyBorder="1" applyAlignment="1">
      <alignment vertical="center" wrapText="1" indent="5"/>
    </xf>
    <xf numFmtId="0" fontId="6" fillId="0" borderId="3" xfId="0" applyFont="1" applyFill="1" applyBorder="1" applyAlignment="1">
      <alignment horizontal="left" vertical="center"/>
    </xf>
    <xf numFmtId="0" fontId="6" fillId="0" borderId="4" xfId="0" applyFont="1" applyFill="1" applyBorder="1" applyAlignment="1">
      <alignment horizontal="left" vertical="center"/>
    </xf>
    <xf numFmtId="0" fontId="4" fillId="0" borderId="8" xfId="0" applyFont="1" applyFill="1" applyBorder="1" applyAlignment="1">
      <alignment horizontal="left" vertical="center"/>
    </xf>
    <xf numFmtId="0" fontId="4" fillId="0" borderId="4" xfId="0" applyFont="1" applyFill="1" applyBorder="1" applyAlignment="1">
      <alignment horizontal="left" vertical="center"/>
    </xf>
    <xf numFmtId="0" fontId="4" fillId="0" borderId="3" xfId="0" applyFont="1" applyFill="1" applyBorder="1" applyAlignment="1">
      <alignment horizontal="left" vertical="center"/>
    </xf>
    <xf numFmtId="0" fontId="0" fillId="0" borderId="8" xfId="0" applyFill="1" applyBorder="1" applyAlignment="1">
      <alignment horizontal="left"/>
    </xf>
    <xf numFmtId="0" fontId="27" fillId="0" borderId="0" xfId="0" applyFont="1" applyFill="1" applyAlignment="1">
      <alignment wrapText="1"/>
    </xf>
    <xf numFmtId="168" fontId="10" fillId="2" borderId="0" xfId="1" applyNumberFormat="1" applyFont="1" applyFill="1" applyAlignment="1">
      <alignment horizontal="right" vertical="center"/>
    </xf>
    <xf numFmtId="0" fontId="11" fillId="2" borderId="0" xfId="0" applyFont="1" applyFill="1" applyAlignment="1">
      <alignment horizontal="right" vertical="center"/>
    </xf>
    <xf numFmtId="167" fontId="10" fillId="2" borderId="0" xfId="1" applyNumberFormat="1" applyFont="1" applyFill="1" applyAlignment="1">
      <alignment horizontal="right" vertical="center"/>
    </xf>
    <xf numFmtId="9" fontId="10" fillId="2" borderId="0" xfId="0" applyNumberFormat="1" applyFont="1" applyFill="1" applyAlignment="1">
      <alignment horizontal="right" vertical="center"/>
    </xf>
    <xf numFmtId="0" fontId="10" fillId="2" borderId="3" xfId="0" applyFont="1" applyFill="1" applyBorder="1" applyAlignment="1">
      <alignment horizontal="right" vertical="center"/>
    </xf>
    <xf numFmtId="41" fontId="10" fillId="0" borderId="0" xfId="1" applyNumberFormat="1" applyFont="1" applyFill="1" applyAlignment="1">
      <alignment vertical="center"/>
    </xf>
    <xf numFmtId="41" fontId="13" fillId="0" borderId="0" xfId="1" applyNumberFormat="1" applyFont="1" applyFill="1" applyAlignment="1">
      <alignment vertical="center"/>
    </xf>
    <xf numFmtId="0" fontId="10" fillId="2" borderId="1" xfId="0" applyFont="1" applyFill="1" applyBorder="1" applyAlignment="1">
      <alignment horizontal="center" vertical="center" wrapText="1"/>
    </xf>
    <xf numFmtId="167" fontId="10" fillId="0" borderId="0" xfId="1" applyNumberFormat="1" applyFont="1" applyFill="1" applyAlignment="1">
      <alignment horizontal="right" vertical="center"/>
    </xf>
    <xf numFmtId="44" fontId="10" fillId="0" borderId="0" xfId="19" applyFont="1" applyFill="1" applyAlignment="1">
      <alignment horizontal="right"/>
    </xf>
    <xf numFmtId="43" fontId="10" fillId="0" borderId="0" xfId="18" applyFont="1" applyFill="1"/>
    <xf numFmtId="44" fontId="10" fillId="0" borderId="0" xfId="19" applyFont="1" applyFill="1"/>
    <xf numFmtId="44" fontId="12" fillId="0" borderId="0" xfId="19" applyFont="1" applyFill="1"/>
    <xf numFmtId="168" fontId="12" fillId="0" borderId="0" xfId="19" applyNumberFormat="1" applyFont="1" applyFill="1"/>
    <xf numFmtId="0" fontId="4" fillId="0" borderId="0" xfId="11" applyFont="1" applyFill="1" applyAlignment="1">
      <alignment wrapText="1"/>
    </xf>
    <xf numFmtId="167" fontId="10" fillId="0" borderId="1" xfId="1" applyNumberFormat="1" applyFont="1" applyFill="1" applyBorder="1" applyAlignment="1">
      <alignment horizontal="right" vertical="center"/>
    </xf>
    <xf numFmtId="42" fontId="12" fillId="0" borderId="2" xfId="0" applyNumberFormat="1" applyFont="1" applyFill="1" applyBorder="1" applyAlignment="1">
      <alignment vertical="center"/>
    </xf>
    <xf numFmtId="168" fontId="11" fillId="2" borderId="0" xfId="0" applyNumberFormat="1" applyFont="1" applyFill="1" applyAlignment="1">
      <alignment wrapText="1"/>
    </xf>
    <xf numFmtId="166" fontId="6" fillId="0" borderId="0" xfId="0" applyNumberFormat="1" applyFont="1" applyFill="1" applyAlignment="1">
      <alignment vertical="center"/>
    </xf>
    <xf numFmtId="166" fontId="6" fillId="0" borderId="10" xfId="0" applyNumberFormat="1" applyFont="1" applyFill="1" applyBorder="1" applyAlignment="1">
      <alignment vertical="center"/>
    </xf>
    <xf numFmtId="166" fontId="4" fillId="0" borderId="11" xfId="0" applyNumberFormat="1" applyFont="1" applyFill="1" applyBorder="1" applyAlignment="1">
      <alignment vertical="center"/>
    </xf>
    <xf numFmtId="166" fontId="4" fillId="0" borderId="10" xfId="0" applyNumberFormat="1" applyFont="1" applyFill="1" applyBorder="1" applyAlignment="1">
      <alignment vertical="center"/>
    </xf>
    <xf numFmtId="166" fontId="4" fillId="0" borderId="11" xfId="0" applyNumberFormat="1" applyFont="1" applyFill="1" applyBorder="1"/>
    <xf numFmtId="0" fontId="27" fillId="0" borderId="0" xfId="0" applyFont="1" applyFill="1" applyAlignment="1">
      <alignment horizontal="left"/>
    </xf>
    <xf numFmtId="166" fontId="17" fillId="0" borderId="0" xfId="0" applyNumberFormat="1" applyFont="1" applyFill="1" applyAlignment="1">
      <alignment vertical="center"/>
    </xf>
    <xf numFmtId="168" fontId="17" fillId="0" borderId="0" xfId="2" applyNumberFormat="1" applyFont="1" applyFill="1" applyAlignment="1">
      <alignment horizontal="left" vertical="center"/>
    </xf>
    <xf numFmtId="42" fontId="10" fillId="0" borderId="0" xfId="0" applyNumberFormat="1" applyFont="1" applyFill="1" applyAlignment="1">
      <alignment horizontal="center" vertical="center"/>
    </xf>
    <xf numFmtId="41" fontId="10" fillId="0" borderId="0" xfId="1" applyNumberFormat="1" applyFont="1" applyFill="1" applyAlignment="1">
      <alignment horizontal="center" vertical="center"/>
    </xf>
    <xf numFmtId="166" fontId="10" fillId="0" borderId="0" xfId="0" applyNumberFormat="1" applyFont="1" applyFill="1" applyAlignment="1">
      <alignment horizontal="center" vertical="center"/>
    </xf>
    <xf numFmtId="0" fontId="11" fillId="2" borderId="0" xfId="0" applyFont="1" applyFill="1" applyAlignment="1">
      <alignment wrapText="1"/>
    </xf>
    <xf numFmtId="165" fontId="10" fillId="2" borderId="0" xfId="0" applyNumberFormat="1" applyFont="1" applyFill="1" applyBorder="1"/>
    <xf numFmtId="0" fontId="10" fillId="2" borderId="0" xfId="0" applyFont="1" applyFill="1" applyBorder="1" applyAlignment="1">
      <alignment vertical="center" wrapText="1" indent="5"/>
    </xf>
    <xf numFmtId="0" fontId="1" fillId="0" borderId="0" xfId="22"/>
    <xf numFmtId="0" fontId="1" fillId="4" borderId="0" xfId="22" applyFill="1"/>
    <xf numFmtId="174" fontId="1" fillId="0" borderId="0" xfId="22" applyNumberFormat="1" applyAlignment="1">
      <alignment horizontal="right"/>
    </xf>
    <xf numFmtId="174" fontId="1" fillId="4" borderId="0" xfId="22" applyNumberFormat="1" applyFill="1" applyAlignment="1">
      <alignment horizontal="right"/>
    </xf>
    <xf numFmtId="0" fontId="1" fillId="0" borderId="0" xfId="22" applyAlignment="1">
      <alignment horizontal="right"/>
    </xf>
    <xf numFmtId="0" fontId="1" fillId="0" borderId="0" xfId="22" applyFill="1"/>
    <xf numFmtId="168" fontId="10" fillId="2" borderId="2" xfId="2" applyNumberFormat="1" applyFont="1" applyFill="1" applyBorder="1" applyAlignment="1">
      <alignment vertical="center"/>
    </xf>
    <xf numFmtId="168" fontId="10" fillId="0" borderId="0" xfId="1" applyNumberFormat="1" applyFont="1" applyFill="1" applyAlignment="1">
      <alignment horizontal="right" vertical="center"/>
    </xf>
    <xf numFmtId="9" fontId="10" fillId="0" borderId="0" xfId="0" applyNumberFormat="1" applyFont="1" applyFill="1" applyAlignment="1">
      <alignment horizontal="right" vertical="center"/>
    </xf>
    <xf numFmtId="44" fontId="10" fillId="0" borderId="0" xfId="1" applyNumberFormat="1" applyFont="1" applyFill="1" applyAlignment="1">
      <alignment horizontal="right" vertical="center"/>
    </xf>
    <xf numFmtId="0" fontId="10" fillId="0" borderId="3" xfId="0" applyFont="1" applyFill="1" applyBorder="1" applyAlignment="1">
      <alignment horizontal="right" vertical="center"/>
    </xf>
    <xf numFmtId="0" fontId="4" fillId="0" borderId="0" xfId="0" applyFont="1" applyFill="1" applyAlignment="1">
      <alignment horizontal="left" vertical="center"/>
    </xf>
    <xf numFmtId="41" fontId="10" fillId="0" borderId="0" xfId="1" applyNumberFormat="1" applyFont="1" applyFill="1"/>
    <xf numFmtId="0" fontId="6" fillId="0" borderId="0" xfId="0" applyFont="1" applyFill="1" applyAlignment="1">
      <alignment horizontal="left" vertical="center"/>
    </xf>
    <xf numFmtId="168" fontId="10" fillId="0" borderId="1" xfId="2" applyNumberFormat="1" applyFont="1" applyFill="1" applyBorder="1" applyAlignment="1">
      <alignment horizontal="left" vertical="center"/>
    </xf>
    <xf numFmtId="0" fontId="0" fillId="0" borderId="0" xfId="0" applyFill="1" applyAlignment="1">
      <alignment horizontal="left"/>
    </xf>
    <xf numFmtId="167" fontId="10" fillId="0" borderId="0" xfId="1" applyNumberFormat="1" applyFont="1" applyFill="1" applyBorder="1" applyAlignment="1">
      <alignment horizontal="right" vertical="center"/>
    </xf>
    <xf numFmtId="168" fontId="10" fillId="0" borderId="0" xfId="0" applyNumberFormat="1" applyFont="1" applyFill="1"/>
    <xf numFmtId="167" fontId="10" fillId="0" borderId="0" xfId="1" applyNumberFormat="1" applyFont="1" applyFill="1" applyAlignment="1">
      <alignment vertical="center"/>
    </xf>
    <xf numFmtId="167" fontId="10" fillId="0" borderId="1" xfId="1" applyNumberFormat="1" applyFont="1" applyFill="1" applyBorder="1" applyAlignment="1">
      <alignment vertical="center"/>
    </xf>
    <xf numFmtId="168" fontId="10" fillId="0" borderId="16" xfId="0" applyNumberFormat="1" applyFont="1" applyFill="1" applyBorder="1"/>
    <xf numFmtId="168" fontId="10" fillId="0" borderId="0" xfId="2" applyNumberFormat="1" applyFont="1" applyFill="1" applyAlignment="1">
      <alignment vertical="center"/>
    </xf>
    <xf numFmtId="168" fontId="10" fillId="0" borderId="2" xfId="2" applyNumberFormat="1" applyFont="1" applyFill="1" applyBorder="1" applyAlignment="1">
      <alignment vertical="center"/>
    </xf>
    <xf numFmtId="42" fontId="10" fillId="0" borderId="0" xfId="0" applyNumberFormat="1" applyFont="1" applyFill="1" applyAlignment="1">
      <alignment vertical="center"/>
    </xf>
    <xf numFmtId="9" fontId="25" fillId="0" borderId="0" xfId="12" applyNumberFormat="1" applyFont="1" applyFill="1"/>
    <xf numFmtId="41" fontId="10" fillId="0" borderId="0" xfId="14" applyNumberFormat="1" applyFont="1" applyFill="1"/>
    <xf numFmtId="9" fontId="25" fillId="0" borderId="0" xfId="17" applyFont="1" applyFill="1"/>
    <xf numFmtId="0" fontId="11" fillId="0" borderId="0" xfId="0" applyFont="1" applyFill="1" applyAlignment="1">
      <alignment horizontal="right" vertical="center"/>
    </xf>
    <xf numFmtId="44" fontId="11" fillId="0" borderId="0" xfId="0" applyNumberFormat="1" applyFont="1" applyFill="1" applyAlignment="1">
      <alignment horizontal="right" vertical="center"/>
    </xf>
    <xf numFmtId="0" fontId="11" fillId="0" borderId="3" xfId="0" applyFont="1" applyFill="1" applyBorder="1" applyAlignment="1">
      <alignment vertical="center"/>
    </xf>
    <xf numFmtId="0" fontId="11" fillId="0" borderId="3" xfId="0" applyFont="1" applyFill="1" applyBorder="1" applyAlignment="1">
      <alignment horizontal="left" vertical="center"/>
    </xf>
    <xf numFmtId="42" fontId="12" fillId="0" borderId="0" xfId="14" applyNumberFormat="1" applyFont="1" applyFill="1"/>
    <xf numFmtId="167" fontId="10" fillId="0" borderId="0" xfId="1" applyNumberFormat="1" applyFont="1" applyFill="1" applyAlignment="1">
      <alignment horizontal="left" vertical="center"/>
    </xf>
    <xf numFmtId="164" fontId="19" fillId="0" borderId="1" xfId="0" applyNumberFormat="1"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164" fontId="5" fillId="0" borderId="0" xfId="0" applyNumberFormat="1" applyFont="1" applyFill="1" applyAlignment="1">
      <alignment vertical="center"/>
    </xf>
    <xf numFmtId="41" fontId="13" fillId="0" borderId="0" xfId="1" applyNumberFormat="1" applyFont="1" applyFill="1"/>
    <xf numFmtId="0" fontId="18" fillId="0" borderId="3" xfId="0" applyFont="1" applyFill="1" applyBorder="1" applyAlignment="1">
      <alignment horizontal="left" vertical="center"/>
    </xf>
    <xf numFmtId="0" fontId="18" fillId="0" borderId="0" xfId="0" applyFont="1" applyFill="1" applyAlignment="1">
      <alignment horizontal="left" vertical="center"/>
    </xf>
    <xf numFmtId="0" fontId="6" fillId="0" borderId="10" xfId="0" applyFont="1" applyFill="1" applyBorder="1" applyAlignment="1">
      <alignment horizontal="left" vertical="center"/>
    </xf>
    <xf numFmtId="0" fontId="3" fillId="0" borderId="10" xfId="0" applyFont="1" applyFill="1" applyBorder="1" applyAlignment="1">
      <alignment vertical="center" wrapText="1"/>
    </xf>
    <xf numFmtId="41" fontId="10" fillId="0" borderId="0" xfId="1" applyNumberFormat="1" applyFont="1" applyFill="1" applyBorder="1" applyAlignment="1">
      <alignment vertical="center"/>
    </xf>
    <xf numFmtId="42" fontId="13" fillId="0" borderId="7" xfId="2" applyNumberFormat="1" applyFont="1" applyFill="1" applyBorder="1"/>
    <xf numFmtId="166" fontId="10" fillId="0" borderId="0" xfId="0" applyNumberFormat="1" applyFont="1" applyFill="1" applyAlignment="1">
      <alignment horizontal="center"/>
    </xf>
    <xf numFmtId="166" fontId="10" fillId="0" borderId="7" xfId="0" applyNumberFormat="1" applyFont="1" applyFill="1" applyBorder="1" applyAlignment="1">
      <alignment horizontal="center" vertical="center"/>
    </xf>
    <xf numFmtId="167" fontId="10" fillId="0" borderId="1" xfId="1" applyNumberFormat="1" applyFont="1" applyFill="1" applyBorder="1" applyAlignment="1">
      <alignment horizontal="center" vertical="center"/>
    </xf>
    <xf numFmtId="168" fontId="10" fillId="0" borderId="0" xfId="0" applyNumberFormat="1" applyFont="1" applyFill="1" applyAlignment="1">
      <alignment vertical="center"/>
    </xf>
    <xf numFmtId="164" fontId="12" fillId="0" borderId="0" xfId="0" applyNumberFormat="1" applyFont="1" applyFill="1" applyAlignment="1">
      <alignment vertical="center"/>
    </xf>
    <xf numFmtId="0" fontId="10" fillId="0" borderId="0" xfId="0" applyFont="1" applyFill="1" applyAlignment="1">
      <alignment horizontal="left" vertical="center"/>
    </xf>
    <xf numFmtId="168" fontId="10" fillId="0" borderId="1" xfId="2" applyNumberFormat="1" applyFont="1" applyFill="1" applyBorder="1" applyAlignment="1">
      <alignment vertical="center"/>
    </xf>
    <xf numFmtId="166" fontId="6" fillId="0" borderId="1" xfId="0" applyNumberFormat="1" applyFont="1" applyFill="1" applyBorder="1" applyAlignment="1">
      <alignment vertical="center"/>
    </xf>
    <xf numFmtId="166" fontId="6" fillId="0" borderId="12" xfId="0" applyNumberFormat="1" applyFont="1" applyFill="1" applyBorder="1" applyAlignment="1">
      <alignment vertical="center"/>
    </xf>
    <xf numFmtId="166" fontId="4" fillId="0" borderId="14" xfId="0" applyNumberFormat="1" applyFont="1" applyFill="1" applyBorder="1" applyAlignment="1">
      <alignment vertical="center"/>
    </xf>
    <xf numFmtId="166" fontId="4" fillId="0" borderId="12" xfId="0" applyNumberFormat="1" applyFont="1" applyFill="1" applyBorder="1" applyAlignment="1">
      <alignment vertical="center"/>
    </xf>
    <xf numFmtId="166" fontId="4" fillId="0" borderId="14" xfId="0" applyNumberFormat="1" applyFont="1" applyFill="1" applyBorder="1"/>
    <xf numFmtId="0" fontId="4" fillId="0" borderId="12" xfId="0" applyFont="1" applyFill="1" applyBorder="1" applyAlignment="1">
      <alignment vertical="center" wrapText="1" indent="3"/>
    </xf>
    <xf numFmtId="0" fontId="4" fillId="0" borderId="0" xfId="0" applyFont="1" applyFill="1" applyAlignment="1">
      <alignment wrapText="1"/>
    </xf>
    <xf numFmtId="0" fontId="32" fillId="0" borderId="0" xfId="0" applyFont="1" applyFill="1" applyAlignment="1">
      <alignment vertical="center" wrapText="1"/>
    </xf>
    <xf numFmtId="0" fontId="32" fillId="2" borderId="0" xfId="11" applyFont="1" applyFill="1" applyAlignment="1">
      <alignment horizontal="left"/>
    </xf>
    <xf numFmtId="0" fontId="32" fillId="2" borderId="0" xfId="0" applyFont="1" applyFill="1" applyAlignment="1">
      <alignment wrapText="1"/>
    </xf>
    <xf numFmtId="0" fontId="32" fillId="2" borderId="0" xfId="0" applyFont="1" applyFill="1" applyAlignment="1">
      <alignment horizontal="right" wrapText="1"/>
    </xf>
    <xf numFmtId="0" fontId="32" fillId="2" borderId="0" xfId="0" applyFont="1" applyFill="1" applyAlignment="1">
      <alignment horizontal="right"/>
    </xf>
    <xf numFmtId="0" fontId="4" fillId="2" borderId="0" xfId="0" applyFont="1" applyFill="1" applyAlignment="1">
      <alignment horizontal="left"/>
    </xf>
    <xf numFmtId="0" fontId="4" fillId="2" borderId="1" xfId="0" applyFont="1" applyFill="1" applyBorder="1" applyAlignment="1">
      <alignment horizontal="center" wrapText="1"/>
    </xf>
    <xf numFmtId="0" fontId="0" fillId="2" borderId="1" xfId="0" applyFill="1" applyBorder="1" applyAlignment="1">
      <alignment horizontal="left"/>
    </xf>
    <xf numFmtId="0" fontId="12" fillId="2" borderId="0" xfId="0" applyFont="1" applyFill="1" applyAlignment="1">
      <alignment vertical="center" wrapText="1"/>
    </xf>
    <xf numFmtId="0" fontId="11" fillId="2" borderId="0" xfId="0" applyFont="1" applyFill="1" applyAlignment="1">
      <alignment wrapText="1"/>
    </xf>
    <xf numFmtId="0" fontId="10" fillId="2" borderId="1" xfId="0" applyFont="1" applyFill="1" applyBorder="1" applyAlignment="1">
      <alignment horizontal="center" vertical="center" wrapText="1"/>
    </xf>
    <xf numFmtId="0" fontId="11" fillId="2" borderId="1" xfId="0" applyFont="1" applyFill="1" applyBorder="1" applyAlignment="1">
      <alignment horizontal="left"/>
    </xf>
    <xf numFmtId="0" fontId="10" fillId="2" borderId="1" xfId="0" applyFont="1" applyFill="1" applyBorder="1" applyAlignment="1">
      <alignment horizontal="center" wrapText="1"/>
    </xf>
    <xf numFmtId="0" fontId="12" fillId="2" borderId="0" xfId="0" applyFont="1" applyFill="1" applyAlignment="1">
      <alignment horizontal="left" vertical="center" wrapText="1"/>
    </xf>
    <xf numFmtId="0" fontId="29" fillId="2" borderId="0" xfId="0" applyFont="1" applyFill="1" applyAlignment="1">
      <alignment horizontal="left" vertical="top" wrapText="1"/>
    </xf>
    <xf numFmtId="0" fontId="11" fillId="2" borderId="0" xfId="0" applyFont="1" applyFill="1" applyAlignment="1">
      <alignment horizontal="left" vertical="top" wrapText="1"/>
    </xf>
    <xf numFmtId="0" fontId="3" fillId="2" borderId="0" xfId="10" applyFont="1" applyFill="1" applyAlignment="1">
      <alignment vertical="center" wrapText="1"/>
    </xf>
    <xf numFmtId="0" fontId="24" fillId="2" borderId="0" xfId="10" applyFill="1" applyAlignment="1">
      <alignment wrapText="1"/>
    </xf>
    <xf numFmtId="0" fontId="4" fillId="2" borderId="1" xfId="10" applyFont="1" applyFill="1" applyBorder="1" applyAlignment="1">
      <alignment horizontal="center" wrapText="1"/>
    </xf>
    <xf numFmtId="0" fontId="24" fillId="2" borderId="1" xfId="10" applyFill="1" applyBorder="1" applyAlignment="1">
      <alignment horizontal="left"/>
    </xf>
    <xf numFmtId="0" fontId="4" fillId="2" borderId="0" xfId="0" applyFont="1" applyFill="1" applyAlignment="1">
      <alignment horizontal="center" wrapText="1"/>
    </xf>
    <xf numFmtId="0" fontId="0" fillId="2" borderId="0" xfId="0" applyFill="1" applyAlignment="1">
      <alignment horizontal="left"/>
    </xf>
    <xf numFmtId="0" fontId="10" fillId="2" borderId="0" xfId="0" applyFont="1" applyFill="1" applyAlignment="1">
      <alignment horizontal="left" vertical="top" wrapText="1"/>
    </xf>
    <xf numFmtId="0" fontId="4" fillId="2" borderId="0" xfId="0" applyFont="1" applyFill="1" applyAlignment="1">
      <alignment horizontal="left" wrapText="1"/>
    </xf>
    <xf numFmtId="0" fontId="3" fillId="2" borderId="0" xfId="0" applyFont="1" applyFill="1" applyAlignment="1">
      <alignment horizontal="left" wrapText="1"/>
    </xf>
    <xf numFmtId="0" fontId="4" fillId="2" borderId="1" xfId="0" applyFont="1" applyFill="1" applyBorder="1" applyAlignment="1">
      <alignment horizontal="left"/>
    </xf>
    <xf numFmtId="0" fontId="4" fillId="2" borderId="0" xfId="0" applyFont="1" applyFill="1" applyAlignment="1">
      <alignment horizontal="left"/>
    </xf>
    <xf numFmtId="168" fontId="10" fillId="2" borderId="0" xfId="21" applyNumberFormat="1" applyFont="1" applyFill="1" applyAlignment="1">
      <alignment horizontal="center"/>
    </xf>
    <xf numFmtId="0" fontId="10" fillId="0" borderId="0" xfId="11" applyFont="1" applyAlignment="1">
      <alignment horizontal="center" vertical="center" wrapText="1"/>
    </xf>
    <xf numFmtId="0" fontId="10" fillId="2" borderId="0" xfId="11" applyFont="1" applyFill="1" applyAlignment="1">
      <alignment horizontal="center" vertical="center" wrapText="1"/>
    </xf>
    <xf numFmtId="0" fontId="3" fillId="0" borderId="0" xfId="11" applyFont="1" applyAlignment="1">
      <alignment horizontal="left" wrapText="1"/>
    </xf>
    <xf numFmtId="0" fontId="10" fillId="2" borderId="1" xfId="11" applyFont="1" applyFill="1" applyBorder="1" applyAlignment="1">
      <alignment horizontal="center" wrapText="1"/>
    </xf>
    <xf numFmtId="0" fontId="10" fillId="2" borderId="1" xfId="11" applyFont="1" applyFill="1" applyBorder="1" applyAlignment="1">
      <alignment horizontal="left"/>
    </xf>
    <xf numFmtId="0" fontId="10" fillId="2" borderId="0" xfId="11" applyFont="1" applyFill="1" applyAlignment="1">
      <alignment horizontal="center" wrapText="1"/>
    </xf>
    <xf numFmtId="0" fontId="10" fillId="2" borderId="0" xfId="11" applyFont="1" applyFill="1" applyAlignment="1">
      <alignment horizontal="left" vertical="center" wrapText="1"/>
    </xf>
    <xf numFmtId="0" fontId="4" fillId="2" borderId="0" xfId="11" applyFont="1" applyFill="1" applyAlignment="1">
      <alignment horizontal="left" vertical="center" wrapText="1"/>
    </xf>
    <xf numFmtId="0" fontId="10" fillId="0" borderId="2" xfId="11" applyFont="1" applyFill="1" applyBorder="1" applyAlignment="1">
      <alignment horizontal="center" vertical="center" wrapText="1"/>
    </xf>
    <xf numFmtId="0" fontId="10" fillId="0" borderId="2" xfId="11" applyFont="1" applyBorder="1" applyAlignment="1">
      <alignment horizontal="center" vertical="center" wrapText="1"/>
    </xf>
    <xf numFmtId="0" fontId="10" fillId="2" borderId="2" xfId="11" applyFont="1" applyFill="1" applyBorder="1" applyAlignment="1">
      <alignment horizontal="center" vertical="center" wrapText="1"/>
    </xf>
    <xf numFmtId="167" fontId="10" fillId="0" borderId="0" xfId="20" applyNumberFormat="1" applyFont="1" applyFill="1" applyAlignment="1">
      <alignment horizontal="center"/>
    </xf>
    <xf numFmtId="167" fontId="10" fillId="2" borderId="0" xfId="20" applyNumberFormat="1" applyFont="1" applyFill="1" applyAlignment="1">
      <alignment horizontal="center"/>
    </xf>
    <xf numFmtId="44" fontId="10" fillId="0" borderId="1" xfId="21" applyFont="1" applyFill="1" applyBorder="1" applyAlignment="1">
      <alignment horizontal="center"/>
    </xf>
    <xf numFmtId="44" fontId="10" fillId="2" borderId="1" xfId="21" applyFont="1" applyFill="1" applyBorder="1" applyAlignment="1">
      <alignment horizontal="center"/>
    </xf>
    <xf numFmtId="168" fontId="10" fillId="2" borderId="1" xfId="21" applyNumberFormat="1" applyFont="1" applyFill="1" applyBorder="1" applyAlignment="1">
      <alignment horizontal="center"/>
    </xf>
    <xf numFmtId="167" fontId="10" fillId="0" borderId="3" xfId="20" applyNumberFormat="1" applyFont="1" applyFill="1" applyBorder="1" applyAlignment="1">
      <alignment horizontal="center"/>
    </xf>
    <xf numFmtId="167" fontId="10" fillId="2" borderId="3" xfId="20" applyNumberFormat="1" applyFont="1" applyFill="1" applyBorder="1" applyAlignment="1">
      <alignment horizontal="center"/>
    </xf>
    <xf numFmtId="168" fontId="10" fillId="0" borderId="0" xfId="21" applyNumberFormat="1" applyFont="1" applyFill="1" applyAlignment="1">
      <alignment horizontal="center"/>
    </xf>
    <xf numFmtId="0" fontId="13" fillId="0" borderId="0" xfId="6" applyFont="1" applyAlignment="1">
      <alignment horizontal="center"/>
    </xf>
    <xf numFmtId="0" fontId="4" fillId="2" borderId="0" xfId="0" applyFont="1" applyFill="1" applyAlignment="1">
      <alignment horizontal="left" vertical="top" wrapText="1"/>
    </xf>
    <xf numFmtId="0" fontId="13" fillId="2" borderId="1" xfId="6" applyFont="1" applyFill="1" applyBorder="1" applyAlignment="1">
      <alignment horizontal="center"/>
    </xf>
  </cellXfs>
  <cellStyles count="23">
    <cellStyle name="0,0_x000d__x000a_NA_x000d__x000a_ 2" xfId="8" xr:uid="{00000000-0005-0000-0000-000000000000}"/>
    <cellStyle name="Comma" xfId="1" builtinId="3"/>
    <cellStyle name="Comma 2" xfId="3" xr:uid="{00000000-0005-0000-0000-000002000000}"/>
    <cellStyle name="Comma 2 2" xfId="5" xr:uid="{00000000-0005-0000-0000-000003000000}"/>
    <cellStyle name="Comma 2 3" xfId="14" xr:uid="{19030B59-84E0-4FFC-8EDA-20ADA9466888}"/>
    <cellStyle name="Comma 3" xfId="18" xr:uid="{EAE2DAF8-7469-4532-A24D-3BB77AF7C95B}"/>
    <cellStyle name="Comma 4" xfId="20" xr:uid="{91941178-953A-4BF5-B435-CC98524DCE2A}"/>
    <cellStyle name="Currency" xfId="2" builtinId="4"/>
    <cellStyle name="Currency 2" xfId="4" xr:uid="{00000000-0005-0000-0000-000005000000}"/>
    <cellStyle name="Currency 2 2" xfId="19" xr:uid="{35F8DA63-FA86-4F10-93D3-0A1D90E90EF4}"/>
    <cellStyle name="Currency 2 3" xfId="16" xr:uid="{8E6182D7-7A35-41F9-820F-A86FE172ABD5}"/>
    <cellStyle name="Currency 3" xfId="21" xr:uid="{7D0B7B0F-9263-4107-A3DB-493A6C288917}"/>
    <cellStyle name="Currency 3 3" xfId="15" xr:uid="{FEA2F142-40C8-4D30-9D8D-50AA26A57016}"/>
    <cellStyle name="Currency_1.3 EBITDA 2" xfId="9" xr:uid="{00000000-0005-0000-0000-000006000000}"/>
    <cellStyle name="Normal" xfId="0" builtinId="0"/>
    <cellStyle name="Normal 2" xfId="6" xr:uid="{00000000-0005-0000-0000-000008000000}"/>
    <cellStyle name="Normal 2 2" xfId="10" xr:uid="{00000000-0005-0000-0000-000009000000}"/>
    <cellStyle name="Normal 2 3" xfId="11" xr:uid="{BB0F63C8-8883-4330-8C96-9D7A2E8A3C1B}"/>
    <cellStyle name="Normal 3" xfId="13" xr:uid="{AED72C0E-F15C-4EFA-A5EE-91AC0CA14A36}"/>
    <cellStyle name="Normal 3 2" xfId="12" xr:uid="{BFE0D1D1-0227-4814-95FA-AC225E66B0CB}"/>
    <cellStyle name="Normal 4" xfId="22" xr:uid="{F7A18D20-2743-400D-B226-E3B45F85AB7F}"/>
    <cellStyle name="Percent 2" xfId="7" xr:uid="{00000000-0005-0000-0000-00000A000000}"/>
    <cellStyle name="Percent 2 2" xfId="17" xr:uid="{02AC37D4-F901-46F2-A71F-5DEDBD6FF3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916782</xdr:colOff>
      <xdr:row>17</xdr:row>
      <xdr:rowOff>35719</xdr:rowOff>
    </xdr:from>
    <xdr:ext cx="119062" cy="161925"/>
    <xdr:sp macro="" textlink="">
      <xdr:nvSpPr>
        <xdr:cNvPr id="2" name="Text Box 3">
          <a:extLst>
            <a:ext uri="{FF2B5EF4-FFF2-40B4-BE49-F238E27FC236}">
              <a16:creationId xmlns:a16="http://schemas.microsoft.com/office/drawing/2014/main" id="{00000000-0008-0000-0600-000002000000}"/>
            </a:ext>
          </a:extLst>
        </xdr:cNvPr>
        <xdr:cNvSpPr txBox="1">
          <a:spLocks noChangeArrowheads="1"/>
        </xdr:cNvSpPr>
      </xdr:nvSpPr>
      <xdr:spPr bwMode="auto">
        <a:xfrm>
          <a:off x="10079832" y="4417219"/>
          <a:ext cx="119062" cy="161925"/>
        </a:xfrm>
        <a:prstGeom prst="rect">
          <a:avLst/>
        </a:prstGeom>
        <a:noFill/>
        <a:ln w="9525">
          <a:noFill/>
          <a:miter lim="800000"/>
          <a:headEnd/>
          <a:tailEnd/>
        </a:ln>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Q:\31%20Monthly%20Ops%20Reviews\2015\Austin\Dashboard%20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gt;"/>
      <sheetName val="DB DataSheet"/>
      <sheetName val="Analyst Exp Data"/>
      <sheetName val="Look"/>
      <sheetName val="Heat Map"/>
      <sheetName val="New Data Test"/>
      <sheetName val="Qtr Rpts--&gt;"/>
      <sheetName val="Curr Qtr Comparison-1"/>
      <sheetName val="Curr Qtr Comparison-2"/>
      <sheetName val="Qtr AET view"/>
      <sheetName val="Qtr Finance Dashboard"/>
      <sheetName val="Qtr Finance Dashboard-colors"/>
      <sheetName val="BOD SUMMARY TABLES"/>
      <sheetName val="Qtr Heat Map"/>
      <sheetName val="Qtr Heat Map-vs BOD-AE"/>
      <sheetName val="Curr Qtr Heat Map-Full"/>
      <sheetName val="1H-2H Rpts--&gt;"/>
      <sheetName val="2H P&amp;L"/>
      <sheetName val="1H-2H Heatmap"/>
      <sheetName val="1H Heatmap"/>
      <sheetName val="2H Heatmap"/>
      <sheetName val="1H Heatmap (2)"/>
      <sheetName val="Full Yr Rpts--&gt;"/>
      <sheetName val="Quarterly Blue"/>
      <sheetName val="Quarterly AE Dashboard"/>
      <sheetName val="Full Year w-Qtrs-vs. AOP"/>
      <sheetName val="Full Year Blue"/>
      <sheetName val="Full Year Blue 2015"/>
      <sheetName val="Full Year w-Qtrs-vs. PY"/>
      <sheetName val="8Qtr Trend"/>
      <sheetName val="FY 2015 Heat Map"/>
      <sheetName val="Year End Heat Map"/>
      <sheetName val="Analyst Estimate Rpts--&gt;"/>
      <sheetName val="AE Qtr Comp-9.1"/>
      <sheetName val="AE Qtr-CFO SgnOff"/>
      <sheetName val="FY AE vs Fcst-9.1"/>
      <sheetName val="FY AE Dashboard"/>
      <sheetName val="Rev Rpts--&gt;"/>
      <sheetName val="Yr Rev-BU's"/>
      <sheetName val="BU Revenue Trend"/>
      <sheetName val="FY 2014 Heat Map Black"/>
      <sheetName val="1H 2014 Heat Map"/>
      <sheetName val="2H 2014 Heat Map"/>
      <sheetName val="8 Qtr Trend AOP"/>
    </sheetNames>
    <sheetDataSet>
      <sheetData sheetId="0"/>
      <sheetData sheetId="1">
        <row r="4">
          <cell r="D4" t="str">
            <v>Q113 Actual SCI</v>
          </cell>
          <cell r="E4" t="str">
            <v>Q213 Actual SCI</v>
          </cell>
          <cell r="F4" t="str">
            <v>Q313 Actual SCI</v>
          </cell>
          <cell r="G4" t="str">
            <v>Q413 Actual SCI</v>
          </cell>
          <cell r="H4" t="str">
            <v>2013 Actual SCI</v>
          </cell>
          <cell r="I4" t="str">
            <v>xx</v>
          </cell>
          <cell r="J4" t="str">
            <v>Q114 Actual SCI</v>
          </cell>
          <cell r="K4" t="str">
            <v>Q214 Actual SCI</v>
          </cell>
          <cell r="L4" t="str">
            <v>Q314 Actual SCI</v>
          </cell>
          <cell r="M4" t="str">
            <v>Q414 Actual SCI</v>
          </cell>
          <cell r="N4" t="str">
            <v>2014 Actual SCI</v>
          </cell>
          <cell r="O4" t="str">
            <v>xx</v>
          </cell>
          <cell r="P4" t="str">
            <v>Q115 Actual SCI</v>
          </cell>
          <cell r="Q4" t="str">
            <v>Q215 Actual SCI</v>
          </cell>
          <cell r="R4" t="str">
            <v>Q315 Actual SCI</v>
          </cell>
          <cell r="S4" t="str">
            <v>Q415 Actual SCI</v>
          </cell>
          <cell r="T4" t="str">
            <v>2015 Actual SCI</v>
          </cell>
          <cell r="U4" t="str">
            <v>xx</v>
          </cell>
          <cell r="V4" t="str">
            <v>Q113 
Actual</v>
          </cell>
          <cell r="W4" t="str">
            <v>Q213 
Actual</v>
          </cell>
          <cell r="X4" t="str">
            <v>Q313 
Actual</v>
          </cell>
          <cell r="Y4" t="str">
            <v>Q413 
Actual</v>
          </cell>
          <cell r="Z4" t="str">
            <v>2013 
Actual</v>
          </cell>
          <cell r="AA4" t="str">
            <v>xx</v>
          </cell>
          <cell r="AB4" t="str">
            <v>Q114 
Actual</v>
          </cell>
          <cell r="AC4" t="str">
            <v>Q214 
Actual</v>
          </cell>
          <cell r="AD4" t="str">
            <v>Q314 
Actual</v>
          </cell>
          <cell r="AE4" t="str">
            <v>Q414 
Actual</v>
          </cell>
          <cell r="AF4" t="str">
            <v>2014 
Actual</v>
          </cell>
          <cell r="AG4" t="str">
            <v>xx</v>
          </cell>
          <cell r="AH4" t="str">
            <v>Q115 
Actual</v>
          </cell>
          <cell r="AI4" t="str">
            <v>Q215 
Actual</v>
          </cell>
          <cell r="AJ4" t="str">
            <v>Q315 
Actual</v>
          </cell>
          <cell r="AK4" t="str">
            <v>Q415 
Actual</v>
          </cell>
          <cell r="AL4" t="str">
            <v>2015 
Actual</v>
          </cell>
          <cell r="AM4" t="str">
            <v>xx</v>
          </cell>
          <cell r="AN4" t="str">
            <v>Q114 
AOP SCI</v>
          </cell>
          <cell r="AO4" t="str">
            <v>Q214 
AOP SCI</v>
          </cell>
          <cell r="AP4" t="str">
            <v>Q314 
AOP SCI</v>
          </cell>
          <cell r="AQ4" t="str">
            <v>Q414 
AOP SCI</v>
          </cell>
          <cell r="AR4" t="str">
            <v>2014 
AOP SCI</v>
          </cell>
          <cell r="AS4" t="str">
            <v>xx</v>
          </cell>
          <cell r="AT4" t="str">
            <v>Q115 
Orig AOP SCI</v>
          </cell>
          <cell r="AU4" t="str">
            <v>Q215 
Orig AOP SCI</v>
          </cell>
          <cell r="AV4" t="str">
            <v>Q315 
Orig AOP SCI</v>
          </cell>
          <cell r="AW4" t="str">
            <v>Q415 
Orig AOP SCI</v>
          </cell>
          <cell r="AX4" t="str">
            <v>2015 
Orig AOP SCI</v>
          </cell>
          <cell r="AY4" t="str">
            <v>xx</v>
          </cell>
          <cell r="AZ4" t="str">
            <v>Q115 
AMD AOP SCI</v>
          </cell>
          <cell r="BA4" t="str">
            <v>Q215 
AMD AOP SCI</v>
          </cell>
          <cell r="BB4" t="str">
            <v>Q315 
AMD AOP SCI</v>
          </cell>
          <cell r="BC4" t="str">
            <v>Q415 
AMD AOP SCI</v>
          </cell>
          <cell r="BD4" t="str">
            <v>2015 
AMD AOP SCI</v>
          </cell>
          <cell r="BE4" t="str">
            <v>xx</v>
          </cell>
          <cell r="BF4" t="str">
            <v>Q115 
Dec BOD AOP SCI</v>
          </cell>
          <cell r="BG4" t="str">
            <v>Q215 
Dec BOD AOP SCI</v>
          </cell>
          <cell r="BH4" t="str">
            <v>Q315 
Dec BOD AOP SCI</v>
          </cell>
          <cell r="BI4" t="str">
            <v>Q415 
Dec BOD AOP SCI</v>
          </cell>
          <cell r="BJ4" t="str">
            <v>2015 
Dec BOD AOP SCI</v>
          </cell>
          <cell r="BK4" t="str">
            <v>xx</v>
          </cell>
          <cell r="BL4" t="str">
            <v>Q115 
BOD AOP SCI</v>
          </cell>
          <cell r="BM4" t="str">
            <v>Q215 
BOD AOP SCI</v>
          </cell>
          <cell r="BN4" t="str">
            <v>Q315 
BOD AOP SCI</v>
          </cell>
          <cell r="BO4" t="str">
            <v>Q415 
BOD AOP SCI</v>
          </cell>
          <cell r="BP4" t="str">
            <v>2015 
BOD AOP SCI</v>
          </cell>
          <cell r="BQ4" t="str">
            <v>xx</v>
          </cell>
          <cell r="BR4" t="str">
            <v>Q114 
AOP</v>
          </cell>
          <cell r="BS4" t="str">
            <v>Q214 
AOP</v>
          </cell>
          <cell r="BT4" t="str">
            <v>Q314 
AOP</v>
          </cell>
          <cell r="BU4" t="str">
            <v>Q414 
AOP</v>
          </cell>
          <cell r="BV4" t="str">
            <v>2014 
AOP</v>
          </cell>
          <cell r="BW4" t="str">
            <v>xx</v>
          </cell>
          <cell r="BX4" t="str">
            <v>Q115 
Orig AOP</v>
          </cell>
          <cell r="BY4" t="str">
            <v>Q215 
Orig AOP</v>
          </cell>
          <cell r="BZ4" t="str">
            <v>Q315 
Orig AOP</v>
          </cell>
          <cell r="CA4" t="str">
            <v>Q415 
Orig AOP</v>
          </cell>
          <cell r="CB4" t="str">
            <v>2015 
Orig AOP</v>
          </cell>
          <cell r="CC4" t="str">
            <v>xx</v>
          </cell>
          <cell r="CD4" t="str">
            <v>Q115 
AMD AOP</v>
          </cell>
          <cell r="CE4" t="str">
            <v>Q215 
AMD AOP</v>
          </cell>
          <cell r="CF4" t="str">
            <v>Q315 
AMD AOP</v>
          </cell>
          <cell r="CG4" t="str">
            <v>Q415 
AMD AOP</v>
          </cell>
          <cell r="CH4" t="str">
            <v>2015 
AMD AOP</v>
          </cell>
          <cell r="CI4" t="str">
            <v>xx</v>
          </cell>
          <cell r="CJ4" t="str">
            <v>Q115 
Dec BOD AOP</v>
          </cell>
          <cell r="CK4" t="str">
            <v>Q215 
Dec BOD AOP</v>
          </cell>
          <cell r="CL4" t="str">
            <v>Q315 
Dec BOD AOP</v>
          </cell>
          <cell r="CM4" t="str">
            <v>Q415 
Dec BOD AOP</v>
          </cell>
          <cell r="CN4" t="str">
            <v>2015 
Dec BOD AOP</v>
          </cell>
          <cell r="CO4" t="str">
            <v>xx</v>
          </cell>
          <cell r="CP4" t="str">
            <v>Q115 
BOD AOP</v>
          </cell>
          <cell r="CQ4" t="str">
            <v>Q215 
BOD AOP</v>
          </cell>
          <cell r="CR4" t="str">
            <v>Q315 
BOD AOP</v>
          </cell>
          <cell r="CS4" t="str">
            <v>Q415 
BOD AOP</v>
          </cell>
          <cell r="CT4" t="str">
            <v>2015 
BOD AOP</v>
          </cell>
          <cell r="CU4" t="str">
            <v>xx</v>
          </cell>
          <cell r="CV4" t="str">
            <v>Q115 
Jun AOP</v>
          </cell>
          <cell r="CW4" t="str">
            <v>Q215 
Jun AOP</v>
          </cell>
          <cell r="CX4" t="str">
            <v>Q315 
Jun AOP</v>
          </cell>
          <cell r="CY4" t="str">
            <v>Q415 
Jun AOP</v>
          </cell>
          <cell r="CZ4" t="str">
            <v>2015 
Jun AOP</v>
          </cell>
          <cell r="DA4" t="str">
            <v>xx</v>
          </cell>
          <cell r="DB4" t="str">
            <v>Q116 
AOP</v>
          </cell>
          <cell r="DC4" t="str">
            <v>Q216 
AOP</v>
          </cell>
          <cell r="DD4" t="str">
            <v>Q316 
AOP</v>
          </cell>
          <cell r="DE4" t="str">
            <v>Q416 
AOP</v>
          </cell>
          <cell r="DF4" t="str">
            <v>2016 
AOP</v>
          </cell>
          <cell r="DG4" t="str">
            <v>xx</v>
          </cell>
          <cell r="DH4" t="str">
            <v>Q116 
BOD AOP</v>
          </cell>
          <cell r="DI4" t="str">
            <v>Q216 
BOD AOP</v>
          </cell>
          <cell r="DJ4" t="str">
            <v>Q316 
BOD AOP</v>
          </cell>
          <cell r="DK4" t="str">
            <v>Q416 
BOD AOP</v>
          </cell>
          <cell r="DL4" t="str">
            <v>2016 
BOD AOP</v>
          </cell>
          <cell r="DM4" t="str">
            <v>xx</v>
          </cell>
          <cell r="DN4" t="str">
            <v>Q116 
AFC AOP</v>
          </cell>
          <cell r="DO4" t="str">
            <v>Q216 
AFC AOP</v>
          </cell>
          <cell r="DP4" t="str">
            <v>Q316 
AFC AOP</v>
          </cell>
          <cell r="DQ4" t="str">
            <v>Q416 
AFC AOP</v>
          </cell>
          <cell r="DR4" t="str">
            <v>2016 
AFC AOP</v>
          </cell>
          <cell r="DS4" t="str">
            <v>xx</v>
          </cell>
          <cell r="DT4" t="str">
            <v>xx</v>
          </cell>
          <cell r="DU4" t="str">
            <v>Q115 Guidance</v>
          </cell>
          <cell r="DV4" t="str">
            <v>Q215 Guidance</v>
          </cell>
          <cell r="DW4" t="str">
            <v>Q315 Guidance</v>
          </cell>
          <cell r="DX4" t="str">
            <v>Q415 Guidance</v>
          </cell>
          <cell r="DY4" t="str">
            <v>2015 Guidance</v>
          </cell>
          <cell r="DZ4" t="str">
            <v>xx</v>
          </cell>
          <cell r="EA4" t="str">
            <v>Q115 
Q115 Target</v>
          </cell>
          <cell r="EB4" t="str">
            <v>Q215 
Q115 Target</v>
          </cell>
          <cell r="EC4" t="str">
            <v>Q315 
Q115 Target</v>
          </cell>
          <cell r="ED4" t="str">
            <v>Q415 
Q115 Target</v>
          </cell>
          <cell r="EE4" t="str">
            <v>2015 
Q115 Target</v>
          </cell>
          <cell r="EF4" t="str">
            <v>xx</v>
          </cell>
          <cell r="EG4" t="str">
            <v>Q115 
Q215 Target</v>
          </cell>
          <cell r="EH4" t="str">
            <v>Q215 
Q215 Target</v>
          </cell>
          <cell r="EI4" t="str">
            <v>Q315 
Q215 Target</v>
          </cell>
          <cell r="EJ4" t="str">
            <v>Q415 
Q215 Target</v>
          </cell>
          <cell r="EK4" t="str">
            <v>2015 
Q215 Target</v>
          </cell>
          <cell r="EL4" t="str">
            <v>xx</v>
          </cell>
          <cell r="EM4" t="str">
            <v>Q115 
Feb BOD</v>
          </cell>
          <cell r="EN4" t="str">
            <v>Q215 
Feb BOD</v>
          </cell>
          <cell r="EO4" t="str">
            <v>Q315 
Feb BOD</v>
          </cell>
          <cell r="EP4" t="str">
            <v>Q415 
Feb BOD</v>
          </cell>
          <cell r="EQ4" t="str">
            <v>2015 
Feb BOD</v>
          </cell>
          <cell r="ER4" t="str">
            <v>xx</v>
          </cell>
          <cell r="ES4" t="str">
            <v>Q115 
Apr BOD</v>
          </cell>
          <cell r="ET4" t="str">
            <v>Q215 
Apr BOD</v>
          </cell>
          <cell r="EU4" t="str">
            <v>Q315 
Apr BOD</v>
          </cell>
          <cell r="EV4" t="str">
            <v>Q415 
Apr BOD</v>
          </cell>
          <cell r="EW4" t="str">
            <v>2015 
Apr BOD</v>
          </cell>
          <cell r="EX4" t="str">
            <v>xx</v>
          </cell>
          <cell r="EY4" t="str">
            <v>Q115 
May BOD</v>
          </cell>
          <cell r="EZ4" t="str">
            <v>Q215 
May BOD</v>
          </cell>
          <cell r="FA4" t="str">
            <v>Q315 
May BOD</v>
          </cell>
          <cell r="FB4" t="str">
            <v>Q415 
May BOD</v>
          </cell>
          <cell r="FC4" t="str">
            <v>2015 
May BOD</v>
          </cell>
          <cell r="FD4" t="str">
            <v>xx</v>
          </cell>
          <cell r="FE4" t="str">
            <v>Q115 
Jun BOD</v>
          </cell>
          <cell r="FF4" t="str">
            <v>Q215 
Jun BOD</v>
          </cell>
          <cell r="FG4" t="str">
            <v>Q315 
Jun BOD</v>
          </cell>
          <cell r="FH4" t="str">
            <v>Q415 
Jun BOD</v>
          </cell>
          <cell r="FI4" t="str">
            <v>2015 
Jun BOD</v>
          </cell>
          <cell r="FJ4" t="str">
            <v>xx</v>
          </cell>
          <cell r="FK4" t="str">
            <v>Q115 
Jul BOD</v>
          </cell>
          <cell r="FL4" t="str">
            <v>Q215 
Jul BOD</v>
          </cell>
          <cell r="FM4" t="str">
            <v>Q315 
Jul BOD</v>
          </cell>
          <cell r="FN4" t="str">
            <v>Q415 
Jul BOD</v>
          </cell>
          <cell r="FO4" t="str">
            <v>2015 
Jul BOD</v>
          </cell>
          <cell r="FP4" t="str">
            <v>xx</v>
          </cell>
          <cell r="FQ4" t="str">
            <v>Q115 
Aug BOD</v>
          </cell>
          <cell r="FR4" t="str">
            <v>Q215 
Aug BOD</v>
          </cell>
          <cell r="FS4" t="str">
            <v>Q315 
Aug BOD</v>
          </cell>
          <cell r="FT4" t="str">
            <v>Q415 
Aug BOD</v>
          </cell>
          <cell r="FU4" t="str">
            <v>2015 
Aug BOD</v>
          </cell>
          <cell r="FV4" t="str">
            <v>xx</v>
          </cell>
          <cell r="FW4" t="str">
            <v>Q115 
Sep BOD</v>
          </cell>
          <cell r="FX4" t="str">
            <v>Q215 
Sep BOD</v>
          </cell>
          <cell r="FY4" t="str">
            <v>Q315 
Sep BOD</v>
          </cell>
          <cell r="FZ4" t="str">
            <v>Q315 
Sep BOD Call</v>
          </cell>
          <cell r="GA4" t="str">
            <v>2015 
Sep BOD</v>
          </cell>
          <cell r="GB4" t="str">
            <v>xx</v>
          </cell>
          <cell r="GC4" t="str">
            <v>Q115 
Nov BOD</v>
          </cell>
          <cell r="GD4" t="str">
            <v>Q215 
Nov BOD</v>
          </cell>
          <cell r="GE4" t="str">
            <v>Q315 
Nov BOD</v>
          </cell>
          <cell r="GF4" t="str">
            <v>Q415 
Nov BOD</v>
          </cell>
          <cell r="GG4" t="str">
            <v>2015 
Nov BOD</v>
          </cell>
          <cell r="GH4" t="str">
            <v>xx</v>
          </cell>
          <cell r="GI4" t="str">
            <v>Q115 
Dec BOD</v>
          </cell>
          <cell r="GJ4" t="str">
            <v>Q215 
Dec BOD</v>
          </cell>
          <cell r="GK4" t="str">
            <v>Q315 
Dec BOD</v>
          </cell>
          <cell r="GL4" t="str">
            <v>Q415 
Dec BOD</v>
          </cell>
          <cell r="GM4" t="str">
            <v>2015 
Dec BOD</v>
          </cell>
          <cell r="GO4" t="str">
            <v>Q115 
Dec AFC</v>
          </cell>
          <cell r="GP4" t="str">
            <v>Q215 
Dec AFC</v>
          </cell>
          <cell r="GQ4" t="str">
            <v>Q315 
Dec AFC</v>
          </cell>
          <cell r="GR4" t="str">
            <v>Q415 
Dec AFC</v>
          </cell>
          <cell r="GS4" t="str">
            <v>2015 
Dec AFC</v>
          </cell>
          <cell r="GU4" t="str">
            <v>Q115 
Feb AET</v>
          </cell>
          <cell r="GV4" t="str">
            <v>Q215 
Feb AET</v>
          </cell>
          <cell r="GW4" t="str">
            <v>Q315 
Feb AET</v>
          </cell>
          <cell r="GX4" t="str">
            <v>Q415 
Feb AET</v>
          </cell>
          <cell r="GY4" t="str">
            <v>2015 
Feb AET</v>
          </cell>
          <cell r="GZ4" t="str">
            <v>xx</v>
          </cell>
          <cell r="HA4" t="str">
            <v>Q115 
Mar AET</v>
          </cell>
          <cell r="HB4" t="str">
            <v>Q215 
Mar AET</v>
          </cell>
          <cell r="HC4" t="str">
            <v>Q315 
Mar AET</v>
          </cell>
          <cell r="HD4" t="str">
            <v>Q415 
Mar AET</v>
          </cell>
          <cell r="HE4" t="str">
            <v>2015 
Mar AET</v>
          </cell>
          <cell r="HF4" t="str">
            <v>xx</v>
          </cell>
          <cell r="HG4" t="str">
            <v>Q115 
Apr AET</v>
          </cell>
          <cell r="HH4" t="str">
            <v>Q215 
Apr AET</v>
          </cell>
          <cell r="HI4" t="str">
            <v>Q315 
Apr AET</v>
          </cell>
          <cell r="HJ4" t="str">
            <v>Q415 
Apr AET</v>
          </cell>
          <cell r="HK4" t="str">
            <v>2015 
Apr AET</v>
          </cell>
          <cell r="HL4" t="str">
            <v>xx</v>
          </cell>
          <cell r="HM4" t="str">
            <v>Q115 
May AET</v>
          </cell>
          <cell r="HN4" t="str">
            <v>Q215 
May AET</v>
          </cell>
          <cell r="HO4" t="str">
            <v>Q315 
May AET</v>
          </cell>
          <cell r="HP4" t="str">
            <v>Q415 
May AET</v>
          </cell>
          <cell r="HQ4" t="str">
            <v>2015 
May AET</v>
          </cell>
          <cell r="HR4" t="str">
            <v>xx</v>
          </cell>
          <cell r="HS4" t="str">
            <v>Q115 
Jun AET</v>
          </cell>
          <cell r="HT4" t="str">
            <v>Q215 
Jun AET</v>
          </cell>
          <cell r="HU4" t="str">
            <v>Q315 
Jun AET</v>
          </cell>
          <cell r="HV4" t="str">
            <v>Q415 
Jun AET</v>
          </cell>
          <cell r="HW4" t="str">
            <v>2015 
Jun AET</v>
          </cell>
          <cell r="HX4" t="str">
            <v>xx</v>
          </cell>
          <cell r="HY4" t="str">
            <v>Q115 
Jul AET</v>
          </cell>
          <cell r="HZ4" t="str">
            <v>Q215 
Jul AET</v>
          </cell>
          <cell r="IA4" t="str">
            <v>Q315 
Jul AET</v>
          </cell>
          <cell r="IB4" t="str">
            <v>Q415 
Jul AET</v>
          </cell>
          <cell r="IC4" t="str">
            <v>2015 
Jul AET</v>
          </cell>
          <cell r="ID4" t="str">
            <v>xx</v>
          </cell>
          <cell r="IE4" t="str">
            <v>Q115 
Aug AET</v>
          </cell>
          <cell r="IF4" t="str">
            <v>Q215 
Aug AET</v>
          </cell>
          <cell r="IG4" t="str">
            <v>Q315 
Aug AET</v>
          </cell>
          <cell r="IH4" t="str">
            <v>Q415 
Aug AET</v>
          </cell>
          <cell r="II4" t="str">
            <v>2015 
Aug AET</v>
          </cell>
          <cell r="IJ4" t="str">
            <v>xx</v>
          </cell>
          <cell r="IK4" t="str">
            <v>Q115 
Sep AET</v>
          </cell>
          <cell r="IL4" t="str">
            <v>Q215 
Sep AET</v>
          </cell>
          <cell r="IM4" t="str">
            <v>Q315 
Sep AET</v>
          </cell>
          <cell r="IN4" t="str">
            <v>Q415 
Sep AET</v>
          </cell>
          <cell r="IO4" t="str">
            <v>2015 
Sep AET</v>
          </cell>
          <cell r="IP4" t="str">
            <v>xx</v>
          </cell>
          <cell r="IQ4" t="str">
            <v>Q115 
Oct AET</v>
          </cell>
          <cell r="IR4" t="str">
            <v>Q215 
Oct AET</v>
          </cell>
          <cell r="IS4" t="str">
            <v>Q315 
Oct AET</v>
          </cell>
          <cell r="IT4" t="str">
            <v>Q415 
Oct AET</v>
          </cell>
          <cell r="IU4" t="str">
            <v>2015 
Oct AET</v>
          </cell>
          <cell r="IV4" t="str">
            <v>xx</v>
          </cell>
          <cell r="IW4" t="str">
            <v>Q115 
Nov AET</v>
          </cell>
          <cell r="IX4" t="str">
            <v>Q215 
Nov AET</v>
          </cell>
          <cell r="IY4" t="str">
            <v>Q315 
Nov AET</v>
          </cell>
          <cell r="IZ4" t="str">
            <v>Q415 
Nov AET</v>
          </cell>
          <cell r="JA4" t="str">
            <v>2015 
Nov AET</v>
          </cell>
          <cell r="JB4" t="str">
            <v>xx</v>
          </cell>
          <cell r="JC4" t="str">
            <v>Q115 
Dec AET</v>
          </cell>
          <cell r="JD4" t="str">
            <v>Q215 
Dec AET</v>
          </cell>
          <cell r="JE4" t="str">
            <v>Q315 
Dec AET</v>
          </cell>
          <cell r="JF4" t="str">
            <v>Q415 
Dec AET</v>
          </cell>
          <cell r="JG4" t="str">
            <v>2015 
Dec AET</v>
          </cell>
          <cell r="JI4" t="str">
            <v>xx</v>
          </cell>
          <cell r="JJ4" t="str">
            <v>Q116 
Dec AET</v>
          </cell>
          <cell r="JK4" t="str">
            <v>Q216 
Dec AET</v>
          </cell>
          <cell r="JL4" t="str">
            <v>Q316 
Dec AET</v>
          </cell>
          <cell r="JM4" t="str">
            <v>Q416 
Dec AET</v>
          </cell>
          <cell r="JN4" t="str">
            <v>2016 
Dec AET</v>
          </cell>
          <cell r="JP4" t="str">
            <v>Q115 
Q1M3</v>
          </cell>
          <cell r="JQ4" t="str">
            <v>Q215 
Q1M3</v>
          </cell>
          <cell r="JR4" t="str">
            <v>Q315 
Q1M3</v>
          </cell>
          <cell r="JS4" t="str">
            <v>Q415 
Q1M3</v>
          </cell>
          <cell r="JT4" t="str">
            <v>2015 
Q1M3</v>
          </cell>
          <cell r="JU4" t="str">
            <v>xx</v>
          </cell>
          <cell r="JV4" t="str">
            <v>Q115 
Q2M1</v>
          </cell>
          <cell r="JW4" t="str">
            <v>Q215 
Q2M1</v>
          </cell>
          <cell r="JX4" t="str">
            <v>Q315 
Q2M1</v>
          </cell>
          <cell r="JY4" t="str">
            <v>Q415 
Q2M1</v>
          </cell>
          <cell r="JZ4" t="str">
            <v>2015 
Q2M1</v>
          </cell>
          <cell r="KA4" t="str">
            <v>xx</v>
          </cell>
          <cell r="KB4" t="str">
            <v>Q115 
Q2M3</v>
          </cell>
          <cell r="KC4" t="str">
            <v>Q215 
Q2M3</v>
          </cell>
          <cell r="KD4" t="str">
            <v>Q315 
Q2M3</v>
          </cell>
          <cell r="KE4" t="str">
            <v>Q415 
Q2M3</v>
          </cell>
          <cell r="KF4" t="str">
            <v>2015 
Q2M3</v>
          </cell>
          <cell r="KG4" t="str">
            <v>xx</v>
          </cell>
          <cell r="KH4" t="str">
            <v>Q115 
Q3M1</v>
          </cell>
          <cell r="KI4" t="str">
            <v>Q215 
Q3M1</v>
          </cell>
          <cell r="KJ4" t="str">
            <v>Q315 
Q3M1</v>
          </cell>
          <cell r="KK4" t="str">
            <v>Q415 
Q3M1</v>
          </cell>
          <cell r="KL4" t="str">
            <v>2015 
Q3M1</v>
          </cell>
          <cell r="KM4" t="str">
            <v>xx</v>
          </cell>
          <cell r="KN4" t="str">
            <v>Q115 
Q3M3</v>
          </cell>
          <cell r="KO4" t="str">
            <v>Q215 
Q3M3</v>
          </cell>
          <cell r="KP4" t="str">
            <v>Q315 
Q3M3</v>
          </cell>
          <cell r="KQ4" t="str">
            <v>Q415 
Q3M3</v>
          </cell>
          <cell r="KR4" t="str">
            <v>2015 
Q3M3</v>
          </cell>
          <cell r="KS4" t="str">
            <v>xx</v>
          </cell>
          <cell r="KT4" t="str">
            <v>Q115 
Q4M1</v>
          </cell>
          <cell r="KU4" t="str">
            <v>Q215 
Q4M1</v>
          </cell>
          <cell r="KV4" t="str">
            <v>Q315 
Q4M1</v>
          </cell>
          <cell r="KW4" t="str">
            <v>Q415 
Q4M1</v>
          </cell>
          <cell r="KX4" t="str">
            <v>2015 
Q4M1</v>
          </cell>
          <cell r="KY4" t="str">
            <v>xx</v>
          </cell>
          <cell r="KZ4" t="str">
            <v>Q115 
Q4M3</v>
          </cell>
          <cell r="LA4" t="str">
            <v>Q215 
Q4M3</v>
          </cell>
          <cell r="LB4" t="str">
            <v>Q315 
Q4M3</v>
          </cell>
          <cell r="LC4" t="str">
            <v>Q415 
Q4M3</v>
          </cell>
          <cell r="LD4" t="str">
            <v>2015 
Q4M3</v>
          </cell>
          <cell r="LE4" t="str">
            <v>xx</v>
          </cell>
          <cell r="LF4" t="str">
            <v>Q116 
Q4M1</v>
          </cell>
          <cell r="LG4" t="str">
            <v>Q216 
Q4M1</v>
          </cell>
          <cell r="LH4" t="str">
            <v>Q316 
Q4M1</v>
          </cell>
          <cell r="LI4" t="str">
            <v>Q416 
Q4M1</v>
          </cell>
          <cell r="LJ4" t="str">
            <v>2016 
Q4M1</v>
          </cell>
          <cell r="LK4" t="str">
            <v>xx</v>
          </cell>
          <cell r="LL4" t="str">
            <v>Q315 
Actual Adj</v>
          </cell>
          <cell r="LM4" t="str">
            <v>xx</v>
          </cell>
          <cell r="LN4" t="str">
            <v>Q115 
Avg AE</v>
          </cell>
          <cell r="LO4" t="str">
            <v>Q215 
Avg AE</v>
          </cell>
          <cell r="LP4" t="str">
            <v>Q315 
Avg AE</v>
          </cell>
          <cell r="LQ4" t="str">
            <v>Q415 
Avg AE</v>
          </cell>
          <cell r="LR4" t="str">
            <v>2015 
Avg AE</v>
          </cell>
        </row>
        <row r="5">
          <cell r="C5" t="str">
            <v>Dashboard Data Sheet</v>
          </cell>
          <cell r="D5" t="str">
            <v>Q113 Actual SCI</v>
          </cell>
          <cell r="E5" t="str">
            <v>Q213 Actual SCI</v>
          </cell>
          <cell r="F5" t="str">
            <v>Q313 Actual SCI</v>
          </cell>
          <cell r="G5" t="str">
            <v>Q413 Actual SCI</v>
          </cell>
          <cell r="H5" t="str">
            <v>2013 Actual SCI</v>
          </cell>
          <cell r="I5" t="str">
            <v>xx</v>
          </cell>
          <cell r="J5" t="str">
            <v>Q114 Actual SCI</v>
          </cell>
          <cell r="K5" t="str">
            <v>Q214 Actual SCI</v>
          </cell>
          <cell r="L5" t="str">
            <v>Q314 Actual SCI</v>
          </cell>
          <cell r="M5" t="str">
            <v>Q414 Actual SCI</v>
          </cell>
          <cell r="N5" t="str">
            <v>2014 Actual SCI</v>
          </cell>
          <cell r="O5" t="str">
            <v>xx</v>
          </cell>
          <cell r="P5" t="str">
            <v>Q115 Actual SCI</v>
          </cell>
          <cell r="Q5" t="str">
            <v>Q215 Actual SCI</v>
          </cell>
          <cell r="R5" t="str">
            <v>Q315 Actual SCI</v>
          </cell>
          <cell r="S5" t="str">
            <v>Q415 Actual SCI</v>
          </cell>
          <cell r="T5" t="str">
            <v>2015 Actual SCI</v>
          </cell>
          <cell r="U5" t="str">
            <v>xx</v>
          </cell>
          <cell r="V5" t="str">
            <v>Q113 
Actual</v>
          </cell>
          <cell r="W5" t="str">
            <v>Q213 
Actual</v>
          </cell>
          <cell r="X5" t="str">
            <v>Q313 
Actual</v>
          </cell>
          <cell r="Y5" t="str">
            <v>Q413 
Actual</v>
          </cell>
          <cell r="Z5" t="str">
            <v>2013 
Actual</v>
          </cell>
          <cell r="AA5" t="str">
            <v>xx</v>
          </cell>
          <cell r="AB5" t="str">
            <v>Q114 
Actual</v>
          </cell>
          <cell r="AC5" t="str">
            <v>Q214 
Actual</v>
          </cell>
          <cell r="AD5" t="str">
            <v>Q314 
Actual</v>
          </cell>
          <cell r="AE5" t="str">
            <v>Q414 
Actual</v>
          </cell>
          <cell r="AF5" t="str">
            <v>2014 
Actual</v>
          </cell>
          <cell r="AG5" t="str">
            <v>xx</v>
          </cell>
          <cell r="AH5" t="str">
            <v>Q115 
Actual</v>
          </cell>
          <cell r="AI5" t="str">
            <v>Q215 
Actual</v>
          </cell>
          <cell r="AJ5" t="str">
            <v>Q315 
Actual</v>
          </cell>
          <cell r="AK5" t="str">
            <v>Q415 
Actual</v>
          </cell>
          <cell r="AL5" t="str">
            <v>2015 
Actual</v>
          </cell>
          <cell r="AM5" t="str">
            <v>xx</v>
          </cell>
          <cell r="AN5" t="str">
            <v>Q114 
AOP SCI</v>
          </cell>
          <cell r="AO5" t="str">
            <v>Q214 
AOP SCI</v>
          </cell>
          <cell r="AP5" t="str">
            <v>Q314 
AOP SCI</v>
          </cell>
          <cell r="AQ5" t="str">
            <v>Q414 
AOP SCI</v>
          </cell>
          <cell r="AR5" t="str">
            <v>2014 
AOP SCI</v>
          </cell>
          <cell r="AS5" t="str">
            <v>xx</v>
          </cell>
          <cell r="AT5" t="str">
            <v>Q115 
Orig AOP SCI</v>
          </cell>
          <cell r="AU5" t="str">
            <v>Q215 
Orig AOP SCI</v>
          </cell>
          <cell r="AV5" t="str">
            <v>Q315 
Orig AOP SCI</v>
          </cell>
          <cell r="AW5" t="str">
            <v>Q415 
Orig AOP SCI</v>
          </cell>
          <cell r="AX5" t="str">
            <v>2015 
Orig AOP SCI</v>
          </cell>
          <cell r="AY5" t="str">
            <v>xx</v>
          </cell>
          <cell r="AZ5" t="str">
            <v>Q115 
AMD AOP SCI</v>
          </cell>
          <cell r="BA5" t="str">
            <v>Q215 
AMD AOP SCI</v>
          </cell>
          <cell r="BB5" t="str">
            <v>Q315 
AMD AOP SCI</v>
          </cell>
          <cell r="BC5" t="str">
            <v>Q415 
AMD AOP SCI</v>
          </cell>
          <cell r="BD5" t="str">
            <v>2015 
AMD AOP SCI</v>
          </cell>
          <cell r="BE5" t="str">
            <v>xx</v>
          </cell>
          <cell r="BF5" t="str">
            <v>Q115 
Dec BOD AOP SCI</v>
          </cell>
          <cell r="BG5" t="str">
            <v>Q215 
Dec BOD AOP SCI</v>
          </cell>
          <cell r="BH5" t="str">
            <v>Q315 
Dec BOD AOP SCI</v>
          </cell>
          <cell r="BI5" t="str">
            <v>Q415 
Dec BOD AOP SCI</v>
          </cell>
          <cell r="BJ5" t="str">
            <v>2015 
Dec BOD AOP SCI</v>
          </cell>
          <cell r="BK5" t="str">
            <v>xx</v>
          </cell>
          <cell r="BL5" t="str">
            <v>Q115 
BOD AOP SCI</v>
          </cell>
          <cell r="BM5" t="str">
            <v>Q215 
BOD AOP SCI</v>
          </cell>
          <cell r="BN5" t="str">
            <v>Q315 
BOD AOP SCI</v>
          </cell>
          <cell r="BO5" t="str">
            <v>Q415 
BOD AOP SCI</v>
          </cell>
          <cell r="BP5" t="str">
            <v>2015 
BOD AOP SCI</v>
          </cell>
          <cell r="BQ5" t="str">
            <v>xx</v>
          </cell>
          <cell r="BR5" t="str">
            <v>Q114 
AOP</v>
          </cell>
          <cell r="BS5" t="str">
            <v>Q214 
AOP</v>
          </cell>
          <cell r="BT5" t="str">
            <v>Q314 
AOP</v>
          </cell>
          <cell r="BU5" t="str">
            <v>Q414 
AOP</v>
          </cell>
          <cell r="BV5" t="str">
            <v>2014 
AOP</v>
          </cell>
          <cell r="BW5" t="str">
            <v>xx</v>
          </cell>
          <cell r="BX5" t="str">
            <v>Q115 
Orig AOP</v>
          </cell>
          <cell r="BY5" t="str">
            <v>Q215 
Orig AOP</v>
          </cell>
          <cell r="BZ5" t="str">
            <v>Q315 
Orig AOP</v>
          </cell>
          <cell r="CA5" t="str">
            <v>Q415 
Orig AOP</v>
          </cell>
          <cell r="CB5" t="str">
            <v>2015 
Orig AOP</v>
          </cell>
          <cell r="CC5" t="str">
            <v>xx</v>
          </cell>
          <cell r="CD5" t="str">
            <v>Q115 
AMD AOP</v>
          </cell>
          <cell r="CE5" t="str">
            <v>Q215 
AMD AOP</v>
          </cell>
          <cell r="CF5" t="str">
            <v>Q315 
AMD AOP</v>
          </cell>
          <cell r="CG5" t="str">
            <v>Q415 
AMD AOP</v>
          </cell>
          <cell r="CH5" t="str">
            <v>2015 
AMD AOP</v>
          </cell>
          <cell r="CI5" t="str">
            <v>xx</v>
          </cell>
          <cell r="CJ5" t="str">
            <v>Q115 
Dec BOD AOP</v>
          </cell>
          <cell r="CK5" t="str">
            <v>Q215 
Dec BOD AOP</v>
          </cell>
          <cell r="CL5" t="str">
            <v>Q315 
Dec BOD AOP</v>
          </cell>
          <cell r="CM5" t="str">
            <v>Q415 
Dec BOD AOP</v>
          </cell>
          <cell r="CN5" t="str">
            <v>2015 
Dec BOD AOP</v>
          </cell>
          <cell r="CO5" t="str">
            <v>xx</v>
          </cell>
          <cell r="CP5" t="str">
            <v>Q115 
BOD AOP</v>
          </cell>
          <cell r="CQ5" t="str">
            <v>Q215 
BOD AOP</v>
          </cell>
          <cell r="CR5" t="str">
            <v>Q315 
BOD AOP</v>
          </cell>
          <cell r="CS5" t="str">
            <v>Q415 
BOD AOP</v>
          </cell>
          <cell r="CT5" t="str">
            <v>2015 
BOD AOP</v>
          </cell>
          <cell r="CU5" t="str">
            <v>xx</v>
          </cell>
          <cell r="CV5" t="str">
            <v>Q115 
Jun AOP</v>
          </cell>
          <cell r="CW5" t="str">
            <v>Q215 
Jun AOP</v>
          </cell>
          <cell r="CX5" t="str">
            <v>Q315 
Jun AOP</v>
          </cell>
          <cell r="CY5" t="str">
            <v>Q415 
Jun AOP</v>
          </cell>
          <cell r="CZ5" t="str">
            <v>2015 
Jun AOP</v>
          </cell>
          <cell r="DA5" t="str">
            <v>xx</v>
          </cell>
          <cell r="DB5" t="str">
            <v>Q116 
AOP</v>
          </cell>
          <cell r="DC5" t="str">
            <v>Q216 
AOP</v>
          </cell>
          <cell r="DD5" t="str">
            <v>Q316 
AOP</v>
          </cell>
          <cell r="DE5" t="str">
            <v>Q416 
AOP</v>
          </cell>
          <cell r="DF5" t="str">
            <v>2016 
AOP</v>
          </cell>
          <cell r="DG5" t="str">
            <v>xx</v>
          </cell>
          <cell r="DH5" t="str">
            <v>Q116 
BOD AOP</v>
          </cell>
          <cell r="DI5" t="str">
            <v>Q216 
BOD AOP</v>
          </cell>
          <cell r="DJ5" t="str">
            <v>Q316 
BOD AOP</v>
          </cell>
          <cell r="DK5" t="str">
            <v>Q416 
BOD AOP</v>
          </cell>
          <cell r="DL5" t="str">
            <v>2016 
BOD AOP</v>
          </cell>
          <cell r="DM5" t="str">
            <v>xx</v>
          </cell>
          <cell r="DN5" t="str">
            <v>Q116 
AFC AOP</v>
          </cell>
          <cell r="DO5" t="str">
            <v>Q216 
AFC AOP</v>
          </cell>
          <cell r="DP5" t="str">
            <v>Q316 
AFC AOP</v>
          </cell>
          <cell r="DQ5" t="str">
            <v>Q416 
AFC AOP</v>
          </cell>
          <cell r="DR5" t="str">
            <v>2016 
AFC AOP</v>
          </cell>
          <cell r="DS5" t="str">
            <v>xx</v>
          </cell>
          <cell r="DT5" t="str">
            <v>xx</v>
          </cell>
          <cell r="DU5" t="str">
            <v>Q115 Guidance</v>
          </cell>
          <cell r="DV5" t="str">
            <v>Q215 Guidance</v>
          </cell>
          <cell r="DW5" t="str">
            <v>Q315 Guidance</v>
          </cell>
          <cell r="DX5" t="str">
            <v>Q415 Guidance</v>
          </cell>
          <cell r="DY5" t="str">
            <v>2015 Guidance</v>
          </cell>
          <cell r="DZ5" t="str">
            <v>xx</v>
          </cell>
          <cell r="EA5" t="str">
            <v>Q115 
Q115 Target</v>
          </cell>
          <cell r="EB5" t="str">
            <v>Q215 
Q115 Target</v>
          </cell>
          <cell r="EC5" t="str">
            <v>Q315 
Q115 Target</v>
          </cell>
          <cell r="ED5" t="str">
            <v>Q415 
Q115 Target</v>
          </cell>
          <cell r="EE5" t="str">
            <v>2015 
Q115 Target</v>
          </cell>
          <cell r="EF5" t="str">
            <v>xx</v>
          </cell>
          <cell r="EG5" t="str">
            <v>Q115 
Q215 Target</v>
          </cell>
          <cell r="EH5" t="str">
            <v>Q215 
Q215 Target</v>
          </cell>
          <cell r="EI5" t="str">
            <v>Q315 
Q215 Target</v>
          </cell>
          <cell r="EJ5" t="str">
            <v>Q415 
Q215 Target</v>
          </cell>
          <cell r="EK5" t="str">
            <v>2015 
Q215 Target</v>
          </cell>
          <cell r="EL5" t="str">
            <v>xx</v>
          </cell>
          <cell r="EM5" t="str">
            <v>Q115 
Feb BOD</v>
          </cell>
          <cell r="EN5" t="str">
            <v>Q215 
Feb BOD</v>
          </cell>
          <cell r="EO5" t="str">
            <v>Q315 
Feb BOD</v>
          </cell>
          <cell r="EP5" t="str">
            <v>Q415 
Feb BOD</v>
          </cell>
          <cell r="EQ5" t="str">
            <v>2015 
Feb BOD</v>
          </cell>
          <cell r="ER5" t="str">
            <v>xx</v>
          </cell>
          <cell r="ES5" t="str">
            <v>Q115 
Apr BOD</v>
          </cell>
          <cell r="ET5" t="str">
            <v>Q215 
Apr BOD</v>
          </cell>
          <cell r="EU5" t="str">
            <v>Q315 
Apr BOD</v>
          </cell>
          <cell r="EV5" t="str">
            <v>Q415 
Apr BOD</v>
          </cell>
          <cell r="EW5" t="str">
            <v>2015 
Apr BOD</v>
          </cell>
          <cell r="EX5" t="str">
            <v>xx</v>
          </cell>
          <cell r="EY5" t="str">
            <v>Q115 
May BOD</v>
          </cell>
          <cell r="EZ5" t="str">
            <v>Q215 
May BOD</v>
          </cell>
          <cell r="FA5" t="str">
            <v>Q315 
May BOD</v>
          </cell>
          <cell r="FB5" t="str">
            <v>Q415 
May BOD</v>
          </cell>
          <cell r="FC5" t="str">
            <v>2015 
May BOD</v>
          </cell>
          <cell r="FD5" t="str">
            <v>xx</v>
          </cell>
          <cell r="FE5" t="str">
            <v>Q115 
Jun BOD</v>
          </cell>
          <cell r="FF5" t="str">
            <v>Q215 
Jun BOD</v>
          </cell>
          <cell r="FG5" t="str">
            <v>Q315 
Jun BOD</v>
          </cell>
          <cell r="FH5" t="str">
            <v>Q415 
Jun BOD</v>
          </cell>
          <cell r="FI5" t="str">
            <v>2015 
Jun BOD</v>
          </cell>
          <cell r="FJ5" t="str">
            <v>xx</v>
          </cell>
          <cell r="FK5" t="str">
            <v>Q115 
Jul BOD</v>
          </cell>
          <cell r="FL5" t="str">
            <v>Q215 
Jul BOD</v>
          </cell>
          <cell r="FM5" t="str">
            <v>Q315 
Jul BOD</v>
          </cell>
          <cell r="FN5" t="str">
            <v>Q415 
Jul BOD</v>
          </cell>
          <cell r="FO5" t="str">
            <v>2015 
Jul BOD</v>
          </cell>
          <cell r="FP5" t="str">
            <v>xx</v>
          </cell>
          <cell r="FQ5" t="str">
            <v>Q115 
Aug BOD</v>
          </cell>
          <cell r="FR5" t="str">
            <v>Q215 
Aug BOD</v>
          </cell>
          <cell r="FS5" t="str">
            <v>Q315 
Aug BOD</v>
          </cell>
          <cell r="FT5" t="str">
            <v>Q415 
Aug BOD</v>
          </cell>
          <cell r="FU5" t="str">
            <v>2015 
Aug BOD</v>
          </cell>
          <cell r="FV5" t="str">
            <v>xx</v>
          </cell>
          <cell r="FW5" t="str">
            <v>Q115 
Sep BOD</v>
          </cell>
          <cell r="FX5" t="str">
            <v>Q215 
Sep BOD</v>
          </cell>
          <cell r="FY5" t="str">
            <v>Q315 
Sep BOD</v>
          </cell>
          <cell r="FZ5" t="str">
            <v>Q315 
Sep BOD Call</v>
          </cell>
          <cell r="GA5" t="str">
            <v>2015 
Sep BOD</v>
          </cell>
          <cell r="GB5" t="str">
            <v>xx</v>
          </cell>
          <cell r="GC5" t="str">
            <v>Q115 
Nov BOD</v>
          </cell>
          <cell r="GD5" t="str">
            <v>Q215 
Nov BOD</v>
          </cell>
          <cell r="GE5" t="str">
            <v>Q315 
Nov BOD</v>
          </cell>
          <cell r="GF5" t="str">
            <v>Q415 
Nov BOD</v>
          </cell>
          <cell r="GG5" t="str">
            <v>2015 
Nov BOD</v>
          </cell>
          <cell r="GH5" t="str">
            <v>xx</v>
          </cell>
          <cell r="GI5" t="str">
            <v>Q115 
Dec BOD</v>
          </cell>
          <cell r="GJ5" t="str">
            <v>Q215 
Dec BOD</v>
          </cell>
          <cell r="GK5" t="str">
            <v>Q315 
Dec BOD</v>
          </cell>
          <cell r="GL5" t="str">
            <v>Q415 
Dec BOD</v>
          </cell>
          <cell r="GM5" t="str">
            <v>2015 
Dec BOD</v>
          </cell>
          <cell r="GO5" t="str">
            <v>Q115 
Dec AFC</v>
          </cell>
          <cell r="GP5" t="str">
            <v>Q215 
Dec AFC</v>
          </cell>
          <cell r="GQ5" t="str">
            <v>Q315 
Dec AFC</v>
          </cell>
          <cell r="GR5" t="str">
            <v>Q415 
Dec AFC</v>
          </cell>
          <cell r="GS5" t="str">
            <v>2015 
Dec AFC</v>
          </cell>
          <cell r="GU5" t="str">
            <v>Q115 
Feb AET</v>
          </cell>
          <cell r="GV5" t="str">
            <v>Q215 
Feb AET</v>
          </cell>
          <cell r="GW5" t="str">
            <v>Q315 
Feb AET</v>
          </cell>
          <cell r="GX5" t="str">
            <v>Q415 
Feb AET</v>
          </cell>
          <cell r="GY5" t="str">
            <v>2015 
Feb AET</v>
          </cell>
          <cell r="GZ5" t="str">
            <v>xx</v>
          </cell>
          <cell r="HA5" t="str">
            <v>Q115 
Mar AET</v>
          </cell>
          <cell r="HB5" t="str">
            <v>Q215 
Mar AET</v>
          </cell>
          <cell r="HC5" t="str">
            <v>Q315 
Mar AET</v>
          </cell>
          <cell r="HD5" t="str">
            <v>Q415 
Mar AET</v>
          </cell>
          <cell r="HE5" t="str">
            <v>2015 
Mar AET</v>
          </cell>
          <cell r="HF5" t="str">
            <v>xx</v>
          </cell>
          <cell r="HG5" t="str">
            <v>Q115 
Apr AET</v>
          </cell>
          <cell r="HH5" t="str">
            <v>Q215 
Apr AET</v>
          </cell>
          <cell r="HI5" t="str">
            <v>Q315 
Apr AET</v>
          </cell>
          <cell r="HJ5" t="str">
            <v>Q415 
Apr AET</v>
          </cell>
          <cell r="HK5" t="str">
            <v>2015 
Apr AET</v>
          </cell>
          <cell r="HL5" t="str">
            <v>xx</v>
          </cell>
          <cell r="HM5" t="str">
            <v>Q115 
May AET</v>
          </cell>
          <cell r="HN5" t="str">
            <v>Q215 
May AET</v>
          </cell>
          <cell r="HO5" t="str">
            <v>Q315 
May AET</v>
          </cell>
          <cell r="HP5" t="str">
            <v>Q415 
May AET</v>
          </cell>
          <cell r="HQ5" t="str">
            <v>2015 
May AET</v>
          </cell>
          <cell r="HR5" t="str">
            <v>xx</v>
          </cell>
          <cell r="HS5" t="str">
            <v>Q115 
Jun AET</v>
          </cell>
          <cell r="HT5" t="str">
            <v>Q215 
Jun AET</v>
          </cell>
          <cell r="HU5" t="str">
            <v>Q315 
Jun AET</v>
          </cell>
          <cell r="HV5" t="str">
            <v>Q415 
Jun AET</v>
          </cell>
          <cell r="HW5" t="str">
            <v>2015 
Jun AET</v>
          </cell>
          <cell r="HX5" t="str">
            <v>xx</v>
          </cell>
          <cell r="HY5" t="str">
            <v>Q115 
Jul AET</v>
          </cell>
          <cell r="HZ5" t="str">
            <v>Q215 
Jul AET</v>
          </cell>
          <cell r="IA5" t="str">
            <v>Q315 
Jul AET</v>
          </cell>
          <cell r="IB5" t="str">
            <v>Q415 
Jul AET</v>
          </cell>
          <cell r="IC5" t="str">
            <v>2015 
Jul AET</v>
          </cell>
          <cell r="ID5" t="str">
            <v>xx</v>
          </cell>
          <cell r="IE5" t="str">
            <v>Q115 
Aug AET</v>
          </cell>
          <cell r="IF5" t="str">
            <v>Q215 
Aug AET</v>
          </cell>
          <cell r="IG5" t="str">
            <v>Q315 
Aug AET</v>
          </cell>
          <cell r="IH5" t="str">
            <v>Q415 
Aug AET</v>
          </cell>
          <cell r="II5" t="str">
            <v>2015 
Aug AET</v>
          </cell>
          <cell r="IJ5" t="str">
            <v>xx</v>
          </cell>
          <cell r="IK5" t="str">
            <v>Q115 
Sep AET</v>
          </cell>
          <cell r="IL5" t="str">
            <v>Q215 
Sep AET</v>
          </cell>
          <cell r="IM5" t="str">
            <v>Q315 
Sep AET</v>
          </cell>
          <cell r="IN5" t="str">
            <v>Q415 
Sep AET</v>
          </cell>
          <cell r="IO5" t="str">
            <v>2015 
Sep AET</v>
          </cell>
          <cell r="IP5" t="str">
            <v>xx</v>
          </cell>
          <cell r="IQ5" t="str">
            <v>Q115 
Oct AET</v>
          </cell>
          <cell r="IR5" t="str">
            <v>Q215 
Oct AET</v>
          </cell>
          <cell r="IS5" t="str">
            <v>Q315 
Oct AET</v>
          </cell>
          <cell r="IT5" t="str">
            <v>Q415 
Oct AET</v>
          </cell>
          <cell r="IU5" t="str">
            <v>2015 
Oct AET</v>
          </cell>
          <cell r="IV5" t="str">
            <v>xx</v>
          </cell>
          <cell r="IW5" t="str">
            <v>Q115 
Nov AET</v>
          </cell>
          <cell r="IX5" t="str">
            <v>Q215 
Nov AET</v>
          </cell>
          <cell r="IY5" t="str">
            <v>Q315 
Nov AET</v>
          </cell>
          <cell r="IZ5" t="str">
            <v>Q415 
Nov AET</v>
          </cell>
          <cell r="JA5" t="str">
            <v>2015 
Nov AET</v>
          </cell>
          <cell r="JB5" t="str">
            <v>xx</v>
          </cell>
          <cell r="JC5" t="str">
            <v>Q115 
Dec AET</v>
          </cell>
          <cell r="JD5" t="str">
            <v>Q215 
Dec AET</v>
          </cell>
          <cell r="JE5" t="str">
            <v>Q315 
Dec AET</v>
          </cell>
          <cell r="JF5" t="str">
            <v>Q415 
Dec AET</v>
          </cell>
          <cell r="JG5" t="str">
            <v>2015 
Dec AET</v>
          </cell>
          <cell r="JI5" t="str">
            <v>xx</v>
          </cell>
          <cell r="JJ5" t="str">
            <v>Q116 
Dec AET</v>
          </cell>
          <cell r="JK5" t="str">
            <v>Q216 
Dec AET</v>
          </cell>
          <cell r="JL5" t="str">
            <v>Q316 
Dec AET</v>
          </cell>
          <cell r="JM5" t="str">
            <v>Q416 
Dec AET</v>
          </cell>
          <cell r="JN5" t="str">
            <v>2016 
Dec AET</v>
          </cell>
          <cell r="JP5" t="str">
            <v>Q115 
Q1M3</v>
          </cell>
          <cell r="JQ5" t="str">
            <v>Q215 
Q1M3</v>
          </cell>
          <cell r="JR5" t="str">
            <v>Q315 
Q1M3</v>
          </cell>
          <cell r="JS5" t="str">
            <v>Q415 
Q1M3</v>
          </cell>
          <cell r="JT5" t="str">
            <v>2015 
Q1M3</v>
          </cell>
          <cell r="JU5" t="str">
            <v>xx</v>
          </cell>
          <cell r="JV5" t="str">
            <v>Q115 
Q2M1</v>
          </cell>
          <cell r="JW5" t="str">
            <v>Q215 
Q2M1</v>
          </cell>
          <cell r="JX5" t="str">
            <v>Q315 
Q2M1</v>
          </cell>
          <cell r="JY5" t="str">
            <v>Q415 
Q2M1</v>
          </cell>
          <cell r="JZ5" t="str">
            <v>2015 
Q2M1</v>
          </cell>
          <cell r="KA5" t="str">
            <v>xx</v>
          </cell>
          <cell r="KB5" t="str">
            <v>Q115 
Q2M3</v>
          </cell>
          <cell r="KC5" t="str">
            <v>Q215 
Q2M3</v>
          </cell>
          <cell r="KD5" t="str">
            <v>Q315 
Q2M3</v>
          </cell>
          <cell r="KE5" t="str">
            <v>Q415 
Q2M3</v>
          </cell>
          <cell r="KF5" t="str">
            <v>2015 
Q2M3</v>
          </cell>
          <cell r="KG5" t="str">
            <v>xx</v>
          </cell>
          <cell r="KH5" t="str">
            <v>Q115 
Q3M1</v>
          </cell>
          <cell r="KI5" t="str">
            <v>Q215 
Q3M1</v>
          </cell>
          <cell r="KJ5" t="str">
            <v>Q315 
Q3M1</v>
          </cell>
          <cell r="KK5" t="str">
            <v>Q415 
Q3M1</v>
          </cell>
          <cell r="KL5" t="str">
            <v>2015 
Q3M1</v>
          </cell>
          <cell r="KM5" t="str">
            <v>xx</v>
          </cell>
          <cell r="KN5" t="str">
            <v>Q115 
Q3M3</v>
          </cell>
          <cell r="KO5" t="str">
            <v>Q215 
Q3M3</v>
          </cell>
          <cell r="KP5" t="str">
            <v>Q315 
Q3M3</v>
          </cell>
          <cell r="KQ5" t="str">
            <v>Q415 
Q3M3</v>
          </cell>
          <cell r="KR5" t="str">
            <v>2015 
Q3M3</v>
          </cell>
          <cell r="KS5" t="str">
            <v>xx</v>
          </cell>
          <cell r="KT5" t="str">
            <v>Q115 
Q4M1</v>
          </cell>
          <cell r="KU5" t="str">
            <v>Q215 
Q4M1</v>
          </cell>
          <cell r="KV5" t="str">
            <v>Q315 
Q4M1</v>
          </cell>
          <cell r="KW5" t="str">
            <v>Q415 
Q4M1</v>
          </cell>
          <cell r="KX5" t="str">
            <v>2015 
Q4M1</v>
          </cell>
          <cell r="KY5" t="str">
            <v>xx</v>
          </cell>
          <cell r="KZ5" t="str">
            <v>Q115 
Q4M3</v>
          </cell>
          <cell r="LA5" t="str">
            <v>Q215 
Q4M3</v>
          </cell>
          <cell r="LB5" t="str">
            <v>Q315 
Q4M3</v>
          </cell>
          <cell r="LC5" t="str">
            <v>Q415 
Q4M3</v>
          </cell>
          <cell r="LD5" t="str">
            <v>2015 
Q4M3</v>
          </cell>
          <cell r="LE5" t="str">
            <v>xx</v>
          </cell>
          <cell r="LF5" t="str">
            <v>Q116 
Q4M1</v>
          </cell>
          <cell r="LG5" t="str">
            <v>Q216 
Q4M1</v>
          </cell>
          <cell r="LH5" t="str">
            <v>Q316 
Q4M1</v>
          </cell>
          <cell r="LI5" t="str">
            <v>Q416 
Q4M1</v>
          </cell>
          <cell r="LJ5" t="str">
            <v>2016 
Q4M1</v>
          </cell>
          <cell r="LK5" t="str">
            <v>xx</v>
          </cell>
          <cell r="LL5" t="str">
            <v>Q315 
Actual Adj</v>
          </cell>
          <cell r="LM5" t="str">
            <v>xx</v>
          </cell>
          <cell r="LN5" t="str">
            <v>Q115 
Avg AE</v>
          </cell>
          <cell r="LO5" t="str">
            <v>Q215 
Avg AE</v>
          </cell>
          <cell r="LP5" t="str">
            <v>Q315 
Avg AE</v>
          </cell>
          <cell r="LQ5" t="str">
            <v>Q415 
Avg AE</v>
          </cell>
          <cell r="LR5" t="str">
            <v>2015 
Avg AE</v>
          </cell>
        </row>
        <row r="6">
          <cell r="B6" t="str">
            <v>Dashboard Data Sheet</v>
          </cell>
        </row>
        <row r="7">
          <cell r="C7" t="str">
            <v>Revenue Views:</v>
          </cell>
        </row>
        <row r="8">
          <cell r="B8" t="str">
            <v>Core Rev</v>
          </cell>
          <cell r="C8" t="str">
            <v>Core</v>
          </cell>
          <cell r="D8">
            <v>941.59909967000226</v>
          </cell>
          <cell r="E8">
            <v>1029.7425107500001</v>
          </cell>
          <cell r="F8">
            <v>943.66863967000018</v>
          </cell>
          <cell r="G8">
            <v>922.1563187699993</v>
          </cell>
          <cell r="H8">
            <v>3837.1665688600015</v>
          </cell>
          <cell r="J8">
            <v>876.28831884999988</v>
          </cell>
          <cell r="K8">
            <v>843.96136039999999</v>
          </cell>
          <cell r="L8">
            <v>786.72721755999987</v>
          </cell>
          <cell r="M8">
            <v>668.43999999999994</v>
          </cell>
          <cell r="N8">
            <v>3175.4168968099993</v>
          </cell>
          <cell r="P8">
            <v>549.46400000000017</v>
          </cell>
          <cell r="Q8">
            <v>391.92199999999997</v>
          </cell>
          <cell r="R8">
            <v>432.5</v>
          </cell>
          <cell r="S8">
            <v>480.48500000000001</v>
          </cell>
          <cell r="T8">
            <v>1854.3710000000003</v>
          </cell>
          <cell r="V8">
            <v>941.59909967000226</v>
          </cell>
          <cell r="W8">
            <v>1029.7425107500001</v>
          </cell>
          <cell r="X8">
            <v>943.66863967000018</v>
          </cell>
          <cell r="Y8">
            <v>922.1563187699993</v>
          </cell>
          <cell r="Z8">
            <v>3837.1665688600015</v>
          </cell>
          <cell r="AB8">
            <v>876.28831884999988</v>
          </cell>
          <cell r="AC8">
            <v>843.96136039999999</v>
          </cell>
          <cell r="AD8">
            <v>786.72721755999987</v>
          </cell>
          <cell r="AE8">
            <v>668.43999999999994</v>
          </cell>
          <cell r="AF8">
            <v>3175.4168968099993</v>
          </cell>
          <cell r="AH8">
            <v>549.46400000000017</v>
          </cell>
          <cell r="AI8">
            <v>391.92199999999997</v>
          </cell>
          <cell r="AJ8">
            <v>432.5</v>
          </cell>
          <cell r="AK8">
            <v>480.48500000000001</v>
          </cell>
          <cell r="AL8">
            <v>1854.3710000000003</v>
          </cell>
          <cell r="AN8">
            <v>866.95347999999967</v>
          </cell>
          <cell r="AO8">
            <v>891.1033999999994</v>
          </cell>
          <cell r="AP8">
            <v>953.17049999999961</v>
          </cell>
          <cell r="AQ8">
            <v>952.4716599999997</v>
          </cell>
          <cell r="AR8">
            <v>3663.6990399999986</v>
          </cell>
          <cell r="AT8">
            <v>698.7343500000004</v>
          </cell>
          <cell r="AU8">
            <v>736.57427999999982</v>
          </cell>
          <cell r="AV8">
            <v>818.34798999999987</v>
          </cell>
          <cell r="AW8">
            <v>875.73292999999956</v>
          </cell>
          <cell r="AX8">
            <v>3129.3895499999994</v>
          </cell>
          <cell r="AZ8">
            <v>698.7343500000004</v>
          </cell>
          <cell r="BA8">
            <v>736.57427999999982</v>
          </cell>
          <cell r="BB8">
            <v>818.34798999999987</v>
          </cell>
          <cell r="BC8">
            <v>875.73292999999956</v>
          </cell>
          <cell r="BD8">
            <v>3129.3895499999994</v>
          </cell>
          <cell r="BF8">
            <v>698.7343500000004</v>
          </cell>
          <cell r="BG8">
            <v>736.57427999999982</v>
          </cell>
          <cell r="BH8">
            <v>768.34798999999987</v>
          </cell>
          <cell r="BI8">
            <v>775.73292999999956</v>
          </cell>
          <cell r="BJ8">
            <v>2979.3895499999994</v>
          </cell>
          <cell r="BL8">
            <v>560</v>
          </cell>
          <cell r="BM8">
            <v>651.1099999999999</v>
          </cell>
          <cell r="BN8">
            <v>741.08</v>
          </cell>
          <cell r="BO8">
            <v>822.17</v>
          </cell>
          <cell r="BP8">
            <v>2774.36</v>
          </cell>
          <cell r="BR8">
            <v>866.95347999999967</v>
          </cell>
          <cell r="BS8">
            <v>891.1033999999994</v>
          </cell>
          <cell r="BT8">
            <v>953.17049999999961</v>
          </cell>
          <cell r="BU8">
            <v>952.4716599999997</v>
          </cell>
          <cell r="BV8">
            <v>3663.6990399999986</v>
          </cell>
          <cell r="BX8">
            <v>698.7343500000004</v>
          </cell>
          <cell r="BY8">
            <v>736.57427999999982</v>
          </cell>
          <cell r="BZ8">
            <v>818.34798999999987</v>
          </cell>
          <cell r="CA8">
            <v>875.73292999999956</v>
          </cell>
          <cell r="CB8">
            <v>3129.3895499999994</v>
          </cell>
          <cell r="CD8">
            <v>553.20000000000005</v>
          </cell>
          <cell r="CE8">
            <v>662.2</v>
          </cell>
          <cell r="CF8">
            <v>855.49999999999989</v>
          </cell>
          <cell r="CG8">
            <v>910.10000000000014</v>
          </cell>
          <cell r="CH8">
            <v>2981</v>
          </cell>
          <cell r="CJ8">
            <v>698.7343500000004</v>
          </cell>
          <cell r="CK8">
            <v>736.57427999999982</v>
          </cell>
          <cell r="CL8">
            <v>768.34798999999987</v>
          </cell>
          <cell r="CM8">
            <v>775.73292999999956</v>
          </cell>
          <cell r="CN8">
            <v>2979.3895499999994</v>
          </cell>
          <cell r="CP8">
            <v>545.70000000000005</v>
          </cell>
          <cell r="CQ8">
            <v>622.20999999999992</v>
          </cell>
          <cell r="CR8">
            <v>717.80000000000007</v>
          </cell>
          <cell r="CS8">
            <v>775.97</v>
          </cell>
          <cell r="CT8">
            <v>2661.6800000000003</v>
          </cell>
          <cell r="CV8">
            <v>545.70000000000005</v>
          </cell>
          <cell r="CW8">
            <v>622.20999999999992</v>
          </cell>
          <cell r="CX8">
            <v>717.80000000000007</v>
          </cell>
          <cell r="CY8">
            <v>775.97</v>
          </cell>
          <cell r="CZ8">
            <v>2661.6800000000003</v>
          </cell>
          <cell r="DB8">
            <v>517.18000000000006</v>
          </cell>
          <cell r="DC8">
            <v>536.29</v>
          </cell>
          <cell r="DD8">
            <v>570.41600000000005</v>
          </cell>
          <cell r="DE8">
            <v>572.48799999999994</v>
          </cell>
          <cell r="DF8">
            <v>2196.3740000000003</v>
          </cell>
          <cell r="DH8">
            <v>438.2163081193616</v>
          </cell>
          <cell r="DI8">
            <v>479.57515614156841</v>
          </cell>
          <cell r="DJ8">
            <v>500.34319916724496</v>
          </cell>
          <cell r="DK8">
            <v>616.83445523941714</v>
          </cell>
          <cell r="DL8">
            <v>2034.9691186675918</v>
          </cell>
          <cell r="DN8">
            <v>485</v>
          </cell>
          <cell r="DO8">
            <v>505</v>
          </cell>
          <cell r="DP8">
            <v>520</v>
          </cell>
          <cell r="DQ8">
            <v>523</v>
          </cell>
          <cell r="DR8">
            <v>2033</v>
          </cell>
          <cell r="DU8">
            <v>556.30442000000005</v>
          </cell>
          <cell r="DV8">
            <v>464</v>
          </cell>
          <cell r="DW8">
            <v>400</v>
          </cell>
          <cell r="DX8">
            <v>0</v>
          </cell>
          <cell r="DY8">
            <v>0</v>
          </cell>
          <cell r="EA8">
            <v>0</v>
          </cell>
          <cell r="EB8">
            <v>504.1</v>
          </cell>
          <cell r="EC8">
            <v>0</v>
          </cell>
          <cell r="ED8">
            <v>0</v>
          </cell>
          <cell r="EE8">
            <v>504.1</v>
          </cell>
          <cell r="EG8">
            <v>0</v>
          </cell>
          <cell r="EH8">
            <v>0</v>
          </cell>
          <cell r="EI8">
            <v>0</v>
          </cell>
          <cell r="EJ8">
            <v>0</v>
          </cell>
          <cell r="EK8">
            <v>0</v>
          </cell>
          <cell r="EM8">
            <v>553.20000000000005</v>
          </cell>
          <cell r="EN8">
            <v>662.2</v>
          </cell>
          <cell r="EO8">
            <v>855.49999999999989</v>
          </cell>
          <cell r="EP8">
            <v>910.10000000000014</v>
          </cell>
          <cell r="EQ8">
            <v>2981</v>
          </cell>
          <cell r="ES8">
            <v>549.46400000000017</v>
          </cell>
          <cell r="ET8">
            <v>505.98999999999995</v>
          </cell>
          <cell r="EU8">
            <v>671</v>
          </cell>
          <cell r="EV8">
            <v>743.5</v>
          </cell>
          <cell r="EW8">
            <v>2469.9539999999997</v>
          </cell>
          <cell r="EY8">
            <v>549.46400000000017</v>
          </cell>
          <cell r="EZ8">
            <v>0</v>
          </cell>
          <cell r="FA8">
            <v>671</v>
          </cell>
          <cell r="FB8">
            <v>743.5</v>
          </cell>
          <cell r="FC8">
            <v>1963.9639999999997</v>
          </cell>
          <cell r="FE8">
            <v>549.46400000000017</v>
          </cell>
          <cell r="FF8">
            <v>0</v>
          </cell>
          <cell r="FG8">
            <v>0</v>
          </cell>
          <cell r="FH8">
            <v>0</v>
          </cell>
          <cell r="FI8">
            <v>549.46400000000017</v>
          </cell>
          <cell r="FK8">
            <v>549.46400000000017</v>
          </cell>
          <cell r="FL8">
            <v>0</v>
          </cell>
          <cell r="FM8">
            <v>0</v>
          </cell>
          <cell r="FN8">
            <v>0</v>
          </cell>
          <cell r="FO8">
            <v>549.46400000000017</v>
          </cell>
          <cell r="FQ8">
            <v>549.46400000000017</v>
          </cell>
          <cell r="FR8">
            <v>391.92199999999997</v>
          </cell>
          <cell r="FS8">
            <v>404.84000000000003</v>
          </cell>
          <cell r="FT8">
            <v>511.7999999999999</v>
          </cell>
          <cell r="FU8">
            <v>1858.0260000000005</v>
          </cell>
          <cell r="FW8">
            <v>549.46400000000017</v>
          </cell>
          <cell r="FX8">
            <v>391.92199999999997</v>
          </cell>
          <cell r="FY8">
            <v>415</v>
          </cell>
          <cell r="FZ8">
            <v>430</v>
          </cell>
          <cell r="GA8">
            <v>1786.3860000000002</v>
          </cell>
          <cell r="GC8">
            <v>549.44000000000017</v>
          </cell>
          <cell r="GD8">
            <v>392.04999999999995</v>
          </cell>
          <cell r="GE8">
            <v>432.2</v>
          </cell>
          <cell r="GF8">
            <v>508.2</v>
          </cell>
          <cell r="GG8">
            <v>1881.8900000000003</v>
          </cell>
          <cell r="GI8">
            <v>549.44000000000017</v>
          </cell>
          <cell r="GJ8">
            <v>392.04999999999995</v>
          </cell>
          <cell r="GK8">
            <v>432.2</v>
          </cell>
          <cell r="GL8">
            <v>480.2</v>
          </cell>
          <cell r="GM8">
            <v>1853.89</v>
          </cell>
          <cell r="GO8">
            <v>549.44000000000017</v>
          </cell>
          <cell r="GP8">
            <v>392.04999999999995</v>
          </cell>
          <cell r="GQ8">
            <v>432.2</v>
          </cell>
          <cell r="GR8">
            <v>499.2</v>
          </cell>
          <cell r="GS8">
            <v>1872.8900000000003</v>
          </cell>
          <cell r="GU8">
            <v>552.30000000000007</v>
          </cell>
          <cell r="GV8">
            <v>662.2</v>
          </cell>
          <cell r="GW8">
            <v>855.49999999999989</v>
          </cell>
          <cell r="GX8">
            <v>910.10000000000014</v>
          </cell>
          <cell r="GY8">
            <v>2980.1</v>
          </cell>
          <cell r="HA8">
            <v>540</v>
          </cell>
          <cell r="HB8">
            <v>643.29999999999995</v>
          </cell>
          <cell r="HC8">
            <v>0</v>
          </cell>
          <cell r="HD8">
            <v>0</v>
          </cell>
          <cell r="HE8">
            <v>1183.3</v>
          </cell>
          <cell r="HG8">
            <v>540</v>
          </cell>
          <cell r="HH8">
            <v>643.29999999999995</v>
          </cell>
          <cell r="HI8">
            <v>0</v>
          </cell>
          <cell r="HJ8">
            <v>0</v>
          </cell>
          <cell r="HK8">
            <v>1183.3</v>
          </cell>
          <cell r="HM8">
            <v>549.46400000000017</v>
          </cell>
          <cell r="HN8">
            <v>505</v>
          </cell>
          <cell r="HO8">
            <v>0</v>
          </cell>
          <cell r="HP8">
            <v>0</v>
          </cell>
          <cell r="HQ8">
            <v>1054.4639999999999</v>
          </cell>
          <cell r="HS8">
            <v>549.46400000000017</v>
          </cell>
          <cell r="HT8">
            <v>496.11657347998801</v>
          </cell>
          <cell r="HU8">
            <v>612.62843128981831</v>
          </cell>
          <cell r="HV8">
            <v>719.83598389035137</v>
          </cell>
          <cell r="HW8">
            <v>2378.0449886601573</v>
          </cell>
          <cell r="HY8">
            <v>549.46400000000017</v>
          </cell>
          <cell r="HZ8">
            <v>0</v>
          </cell>
          <cell r="IA8">
            <v>0</v>
          </cell>
          <cell r="IB8">
            <v>0</v>
          </cell>
          <cell r="IC8">
            <v>549.46400000000017</v>
          </cell>
          <cell r="IE8">
            <v>549.46400000000017</v>
          </cell>
          <cell r="IF8">
            <v>391.92199999999997</v>
          </cell>
          <cell r="IG8">
            <v>460.24</v>
          </cell>
          <cell r="IH8">
            <v>0</v>
          </cell>
          <cell r="II8">
            <v>1401.6260000000002</v>
          </cell>
          <cell r="IK8">
            <v>549.46400000000017</v>
          </cell>
          <cell r="IL8">
            <v>891.1033999999994</v>
          </cell>
          <cell r="IM8">
            <v>439.59999999999997</v>
          </cell>
          <cell r="IN8">
            <v>0</v>
          </cell>
          <cell r="IO8">
            <v>1880.1673999999996</v>
          </cell>
          <cell r="IQ8">
            <v>549.46400000000017</v>
          </cell>
          <cell r="IR8">
            <v>391.92199999999997</v>
          </cell>
          <cell r="IS8">
            <v>432.5</v>
          </cell>
          <cell r="IT8">
            <v>947</v>
          </cell>
          <cell r="IU8">
            <v>2320.886</v>
          </cell>
          <cell r="IW8">
            <v>549.46400000000017</v>
          </cell>
          <cell r="IX8">
            <v>391.92199999999997</v>
          </cell>
          <cell r="IY8">
            <v>432.2</v>
          </cell>
          <cell r="IZ8">
            <v>971.4</v>
          </cell>
          <cell r="JA8">
            <v>2344.9859999999999</v>
          </cell>
          <cell r="JC8">
            <v>549.44000000000017</v>
          </cell>
          <cell r="JD8">
            <v>392.04999999999995</v>
          </cell>
          <cell r="JE8">
            <v>432.2</v>
          </cell>
          <cell r="JF8">
            <v>480.2</v>
          </cell>
          <cell r="JG8">
            <v>1853.89</v>
          </cell>
          <cell r="JJ8">
            <v>510</v>
          </cell>
          <cell r="JK8">
            <v>530</v>
          </cell>
          <cell r="JL8">
            <v>565</v>
          </cell>
          <cell r="JM8">
            <v>567</v>
          </cell>
          <cell r="JN8">
            <v>2172</v>
          </cell>
          <cell r="JP8">
            <v>559.80499999999995</v>
          </cell>
          <cell r="JQ8">
            <v>0</v>
          </cell>
          <cell r="JR8">
            <v>0</v>
          </cell>
          <cell r="JS8">
            <v>0</v>
          </cell>
          <cell r="JT8">
            <v>0</v>
          </cell>
          <cell r="JV8">
            <v>549.46400000000017</v>
          </cell>
          <cell r="JW8">
            <v>520.01699999999994</v>
          </cell>
          <cell r="JX8">
            <v>678.726</v>
          </cell>
          <cell r="JY8">
            <v>745.64099999999996</v>
          </cell>
          <cell r="JZ8">
            <v>2493.848</v>
          </cell>
          <cell r="KB8">
            <v>549.46400000000017</v>
          </cell>
          <cell r="KC8">
            <v>494.71699999999998</v>
          </cell>
          <cell r="KD8">
            <v>678.726</v>
          </cell>
          <cell r="KE8">
            <v>745.64099999999996</v>
          </cell>
          <cell r="KF8">
            <v>2468.5480000000007</v>
          </cell>
          <cell r="KH8">
            <v>549.46400000000017</v>
          </cell>
          <cell r="KI8">
            <v>520.01699999999994</v>
          </cell>
          <cell r="KJ8">
            <v>460.24</v>
          </cell>
          <cell r="KK8">
            <v>0</v>
          </cell>
          <cell r="KL8">
            <v>1529.721</v>
          </cell>
          <cell r="KN8">
            <v>549.46400000000017</v>
          </cell>
          <cell r="KO8">
            <v>391.92199999999997</v>
          </cell>
          <cell r="KP8">
            <v>439.59999999999997</v>
          </cell>
          <cell r="KQ8">
            <v>0</v>
          </cell>
          <cell r="KR8">
            <v>1380.9860000000001</v>
          </cell>
          <cell r="KT8">
            <v>549.44000000000017</v>
          </cell>
          <cell r="KU8">
            <v>392.04999999999995</v>
          </cell>
          <cell r="KV8">
            <v>432.2</v>
          </cell>
          <cell r="KW8">
            <v>508.13</v>
          </cell>
          <cell r="KX8">
            <v>1881.8200000000002</v>
          </cell>
          <cell r="KZ8">
            <v>549.44000000000017</v>
          </cell>
          <cell r="LA8">
            <v>392.04999999999995</v>
          </cell>
          <cell r="LB8">
            <v>432.2</v>
          </cell>
          <cell r="LC8">
            <v>489.065</v>
          </cell>
          <cell r="LD8">
            <v>1862.7549999999999</v>
          </cell>
          <cell r="LF8">
            <v>482.45000000000005</v>
          </cell>
          <cell r="LG8">
            <v>501.46599999999995</v>
          </cell>
          <cell r="LH8">
            <v>577.02299999999991</v>
          </cell>
          <cell r="LI8">
            <v>577.78899999999999</v>
          </cell>
          <cell r="LJ8">
            <v>2138.7280000000001</v>
          </cell>
          <cell r="LL8">
            <v>432.2</v>
          </cell>
          <cell r="LN8">
            <v>0</v>
          </cell>
          <cell r="LO8">
            <v>0</v>
          </cell>
          <cell r="LP8">
            <v>0</v>
          </cell>
          <cell r="LQ8">
            <v>0</v>
          </cell>
          <cell r="LR8">
            <v>0</v>
          </cell>
        </row>
        <row r="9">
          <cell r="B9" t="str">
            <v>Growth Rev</v>
          </cell>
          <cell r="C9" t="str">
            <v>Growth</v>
          </cell>
          <cell r="D9">
            <v>145.96204080999999</v>
          </cell>
          <cell r="E9">
            <v>131.51667927</v>
          </cell>
          <cell r="F9">
            <v>517.21360848999996</v>
          </cell>
          <cell r="G9">
            <v>667.08502659999999</v>
          </cell>
          <cell r="H9">
            <v>1461.77735517</v>
          </cell>
          <cell r="J9">
            <v>520.86758683000005</v>
          </cell>
          <cell r="K9">
            <v>597.12277644999995</v>
          </cell>
          <cell r="L9">
            <v>641.78756553000005</v>
          </cell>
          <cell r="M9">
            <v>570.90000000000009</v>
          </cell>
          <cell r="N9">
            <v>2330.6779288100001</v>
          </cell>
          <cell r="P9">
            <v>480.20699999999999</v>
          </cell>
          <cell r="Q9">
            <v>550.45000000000005</v>
          </cell>
          <cell r="R9">
            <v>628.4</v>
          </cell>
          <cell r="S9">
            <v>477.14299999999997</v>
          </cell>
          <cell r="T9">
            <v>2136.1999999999998</v>
          </cell>
          <cell r="V9">
            <v>145.96204080999999</v>
          </cell>
          <cell r="W9">
            <v>131.51667927</v>
          </cell>
          <cell r="X9">
            <v>517.21360848999996</v>
          </cell>
          <cell r="Y9">
            <v>667.08502659999999</v>
          </cell>
          <cell r="Z9">
            <v>1461.77735517</v>
          </cell>
          <cell r="AB9">
            <v>520.86758683000005</v>
          </cell>
          <cell r="AC9">
            <v>597.12277644999995</v>
          </cell>
          <cell r="AD9">
            <v>641.78756553000005</v>
          </cell>
          <cell r="AE9">
            <v>570.90000000000009</v>
          </cell>
          <cell r="AF9">
            <v>2330.6779288100001</v>
          </cell>
          <cell r="AH9">
            <v>480.20699999999999</v>
          </cell>
          <cell r="AI9">
            <v>550.45000000000005</v>
          </cell>
          <cell r="AJ9">
            <v>628.4</v>
          </cell>
          <cell r="AK9">
            <v>477.14299999999997</v>
          </cell>
          <cell r="AL9">
            <v>2136.1999999999998</v>
          </cell>
          <cell r="AN9">
            <v>505.81457000000006</v>
          </cell>
          <cell r="AO9">
            <v>511.01067999999992</v>
          </cell>
          <cell r="AP9">
            <v>596.40635999999995</v>
          </cell>
          <cell r="AQ9">
            <v>622.81566000000009</v>
          </cell>
          <cell r="AR9">
            <v>2236.04727</v>
          </cell>
          <cell r="AT9">
            <v>501.38963999999959</v>
          </cell>
          <cell r="AU9">
            <v>537.95971000000009</v>
          </cell>
          <cell r="AV9">
            <v>631.55033000000026</v>
          </cell>
          <cell r="AW9">
            <v>599.49712999999974</v>
          </cell>
          <cell r="AX9">
            <v>2270.3968100000002</v>
          </cell>
          <cell r="AZ9">
            <v>501.38963999999959</v>
          </cell>
          <cell r="BA9">
            <v>537.95971000000009</v>
          </cell>
          <cell r="BB9">
            <v>631.55033000000026</v>
          </cell>
          <cell r="BC9">
            <v>599.49712999999974</v>
          </cell>
          <cell r="BD9">
            <v>2270.3968100000002</v>
          </cell>
          <cell r="BF9">
            <v>501.38963999999959</v>
          </cell>
          <cell r="BG9">
            <v>537.95971000000009</v>
          </cell>
          <cell r="BH9">
            <v>631.55033000000026</v>
          </cell>
          <cell r="BI9">
            <v>599.49712999999974</v>
          </cell>
          <cell r="BJ9">
            <v>2270.3968100000002</v>
          </cell>
          <cell r="BL9">
            <v>483.8</v>
          </cell>
          <cell r="BM9">
            <v>548.70000000000005</v>
          </cell>
          <cell r="BN9">
            <v>584.23</v>
          </cell>
          <cell r="BO9">
            <v>534.15</v>
          </cell>
          <cell r="BP9">
            <v>2150.88</v>
          </cell>
          <cell r="BR9">
            <v>505.81457000000006</v>
          </cell>
          <cell r="BS9">
            <v>511.01067999999992</v>
          </cell>
          <cell r="BT9">
            <v>596.40635999999995</v>
          </cell>
          <cell r="BU9">
            <v>622.81566000000009</v>
          </cell>
          <cell r="BV9">
            <v>2236.04727</v>
          </cell>
          <cell r="BX9">
            <v>501.38963999999959</v>
          </cell>
          <cell r="BY9">
            <v>537.95971000000009</v>
          </cell>
          <cell r="BZ9">
            <v>631.55033000000026</v>
          </cell>
          <cell r="CA9">
            <v>599.49712999999974</v>
          </cell>
          <cell r="CB9">
            <v>2270.3968100000002</v>
          </cell>
          <cell r="CD9">
            <v>496.8</v>
          </cell>
          <cell r="CE9">
            <v>537.79999999999995</v>
          </cell>
          <cell r="CF9">
            <v>634.4</v>
          </cell>
          <cell r="CG9">
            <v>599.9</v>
          </cell>
          <cell r="CH9">
            <v>2268.9</v>
          </cell>
          <cell r="CJ9">
            <v>501.38963999999959</v>
          </cell>
          <cell r="CK9">
            <v>537.95971000000009</v>
          </cell>
          <cell r="CL9">
            <v>631.55033000000026</v>
          </cell>
          <cell r="CM9">
            <v>599.49712999999974</v>
          </cell>
          <cell r="CN9">
            <v>2270.3968100000002</v>
          </cell>
          <cell r="CP9">
            <v>503.8</v>
          </cell>
          <cell r="CQ9">
            <v>528</v>
          </cell>
          <cell r="CR9">
            <v>632.23</v>
          </cell>
          <cell r="CS9">
            <v>573.9</v>
          </cell>
          <cell r="CT9">
            <v>2237.9300000000003</v>
          </cell>
          <cell r="CV9">
            <v>503.8</v>
          </cell>
          <cell r="CW9">
            <v>528</v>
          </cell>
          <cell r="CX9">
            <v>632.23</v>
          </cell>
          <cell r="CY9">
            <v>573.9</v>
          </cell>
          <cell r="CZ9">
            <v>2237.9300000000003</v>
          </cell>
          <cell r="DB9">
            <v>382.85</v>
          </cell>
          <cell r="DC9">
            <v>438.99799999999999</v>
          </cell>
          <cell r="DD9">
            <v>702.91</v>
          </cell>
          <cell r="DE9">
            <v>625.69500000000005</v>
          </cell>
          <cell r="DF9">
            <v>2150.453</v>
          </cell>
          <cell r="DH9">
            <v>437</v>
          </cell>
          <cell r="DI9">
            <v>470</v>
          </cell>
          <cell r="DJ9">
            <v>720</v>
          </cell>
          <cell r="DK9">
            <v>538</v>
          </cell>
          <cell r="DL9">
            <v>2165</v>
          </cell>
          <cell r="DN9">
            <v>389.92</v>
          </cell>
          <cell r="DO9">
            <v>445</v>
          </cell>
          <cell r="DP9">
            <v>699.6</v>
          </cell>
          <cell r="DQ9">
            <v>631.99299999999994</v>
          </cell>
          <cell r="DR9">
            <v>2166.5129999999999</v>
          </cell>
          <cell r="DU9">
            <v>496.43644000000006</v>
          </cell>
          <cell r="DV9">
            <v>535</v>
          </cell>
          <cell r="DW9">
            <v>600</v>
          </cell>
          <cell r="DX9">
            <v>0</v>
          </cell>
          <cell r="DY9">
            <v>0</v>
          </cell>
          <cell r="EA9">
            <v>0</v>
          </cell>
          <cell r="EB9">
            <v>539.4</v>
          </cell>
          <cell r="EC9">
            <v>0</v>
          </cell>
          <cell r="ED9">
            <v>0</v>
          </cell>
          <cell r="EE9">
            <v>539.4</v>
          </cell>
          <cell r="EG9">
            <v>0</v>
          </cell>
          <cell r="EH9">
            <v>0</v>
          </cell>
          <cell r="EI9">
            <v>0</v>
          </cell>
          <cell r="EJ9">
            <v>0</v>
          </cell>
          <cell r="EK9">
            <v>0</v>
          </cell>
          <cell r="EM9">
            <v>496.8</v>
          </cell>
          <cell r="EN9">
            <v>537.79999999999995</v>
          </cell>
          <cell r="EO9">
            <v>634.4</v>
          </cell>
          <cell r="EP9">
            <v>599.9</v>
          </cell>
          <cell r="EQ9">
            <v>2268.9</v>
          </cell>
          <cell r="ES9">
            <v>480.10699999999997</v>
          </cell>
          <cell r="ET9">
            <v>523.95899999999995</v>
          </cell>
          <cell r="EU9">
            <v>662</v>
          </cell>
          <cell r="EV9">
            <v>514.4</v>
          </cell>
          <cell r="EW9">
            <v>2180.4660000000003</v>
          </cell>
          <cell r="EY9">
            <v>480.10699999999997</v>
          </cell>
          <cell r="EZ9">
            <v>0</v>
          </cell>
          <cell r="FA9">
            <v>662</v>
          </cell>
          <cell r="FB9">
            <v>514.4</v>
          </cell>
          <cell r="FC9">
            <v>1656.5070000000001</v>
          </cell>
          <cell r="FE9">
            <v>480.10699999999997</v>
          </cell>
          <cell r="FF9">
            <v>0</v>
          </cell>
          <cell r="FG9">
            <v>0</v>
          </cell>
          <cell r="FH9">
            <v>0</v>
          </cell>
          <cell r="FI9">
            <v>480.10699999999997</v>
          </cell>
          <cell r="FK9">
            <v>480.10699999999997</v>
          </cell>
          <cell r="FL9">
            <v>0</v>
          </cell>
          <cell r="FM9">
            <v>0</v>
          </cell>
          <cell r="FN9">
            <v>0</v>
          </cell>
          <cell r="FO9">
            <v>480.10699999999997</v>
          </cell>
          <cell r="FQ9">
            <v>480.20699999999999</v>
          </cell>
          <cell r="FR9">
            <v>550.45000000000005</v>
          </cell>
          <cell r="FS9">
            <v>595.25</v>
          </cell>
          <cell r="FT9">
            <v>488.15</v>
          </cell>
          <cell r="FU9">
            <v>2114.0570000000002</v>
          </cell>
          <cell r="FW9">
            <v>480.20699999999999</v>
          </cell>
          <cell r="FX9">
            <v>550.45000000000005</v>
          </cell>
          <cell r="FY9">
            <v>625.29999999999995</v>
          </cell>
          <cell r="FZ9">
            <v>625.29999999999995</v>
          </cell>
          <cell r="GA9">
            <v>2281.2570000000001</v>
          </cell>
          <cell r="GC9">
            <v>480.20699999999999</v>
          </cell>
          <cell r="GD9">
            <v>550.45000000000005</v>
          </cell>
          <cell r="GE9">
            <v>628.4</v>
          </cell>
          <cell r="GF9">
            <v>473</v>
          </cell>
          <cell r="GG9">
            <v>2132.0569999999998</v>
          </cell>
          <cell r="GI9">
            <v>480.20699999999999</v>
          </cell>
          <cell r="GJ9">
            <v>550.45000000000005</v>
          </cell>
          <cell r="GK9">
            <v>628.4</v>
          </cell>
          <cell r="GL9">
            <v>475.3</v>
          </cell>
          <cell r="GM9">
            <v>2134.357</v>
          </cell>
          <cell r="GO9">
            <v>480.20699999999999</v>
          </cell>
          <cell r="GP9">
            <v>550.45000000000005</v>
          </cell>
          <cell r="GQ9">
            <v>628.4</v>
          </cell>
          <cell r="GR9">
            <v>472.5</v>
          </cell>
          <cell r="GS9">
            <v>2131.5569999999998</v>
          </cell>
          <cell r="GU9">
            <v>494</v>
          </cell>
          <cell r="GV9">
            <v>537.79999999999995</v>
          </cell>
          <cell r="GW9">
            <v>634.4</v>
          </cell>
          <cell r="GX9">
            <v>599.9</v>
          </cell>
          <cell r="GY9">
            <v>2266.1</v>
          </cell>
          <cell r="HA9">
            <v>504</v>
          </cell>
          <cell r="HB9">
            <v>537.9</v>
          </cell>
          <cell r="HC9">
            <v>0</v>
          </cell>
          <cell r="HD9">
            <v>0</v>
          </cell>
          <cell r="HE9">
            <v>1041.9000000000001</v>
          </cell>
          <cell r="HG9">
            <v>504</v>
          </cell>
          <cell r="HH9">
            <v>537.9</v>
          </cell>
          <cell r="HI9">
            <v>0</v>
          </cell>
          <cell r="HJ9">
            <v>0</v>
          </cell>
          <cell r="HK9">
            <v>1041.9000000000001</v>
          </cell>
          <cell r="HM9">
            <v>480.20699999999999</v>
          </cell>
          <cell r="HN9">
            <v>539</v>
          </cell>
          <cell r="HO9">
            <v>0</v>
          </cell>
          <cell r="HP9">
            <v>0</v>
          </cell>
          <cell r="HQ9">
            <v>1019.207</v>
          </cell>
          <cell r="HS9">
            <v>480.20699999999999</v>
          </cell>
          <cell r="HT9">
            <v>537.04972984689721</v>
          </cell>
          <cell r="HU9">
            <v>605.17000887551046</v>
          </cell>
          <cell r="HV9">
            <v>457.74921311474003</v>
          </cell>
          <cell r="HW9">
            <v>2080.1759518371473</v>
          </cell>
          <cell r="HY9">
            <v>480.20699999999999</v>
          </cell>
          <cell r="HZ9">
            <v>0</v>
          </cell>
          <cell r="IA9">
            <v>0</v>
          </cell>
          <cell r="IB9">
            <v>0</v>
          </cell>
          <cell r="IC9">
            <v>480.20699999999999</v>
          </cell>
          <cell r="IE9">
            <v>480.20699999999999</v>
          </cell>
          <cell r="IF9">
            <v>550.45000000000005</v>
          </cell>
          <cell r="IG9">
            <v>597.25</v>
          </cell>
          <cell r="IH9">
            <v>0</v>
          </cell>
          <cell r="II9">
            <v>1627.9070000000002</v>
          </cell>
          <cell r="IK9">
            <v>480.20699999999999</v>
          </cell>
          <cell r="IL9">
            <v>511.01067999999992</v>
          </cell>
          <cell r="IM9">
            <v>629.6</v>
          </cell>
          <cell r="IN9">
            <v>0</v>
          </cell>
          <cell r="IO9">
            <v>1620.8176799999999</v>
          </cell>
          <cell r="IQ9">
            <v>480.20699999999999</v>
          </cell>
          <cell r="IR9">
            <v>550.45000000000005</v>
          </cell>
          <cell r="IS9">
            <v>628.4</v>
          </cell>
          <cell r="IT9">
            <v>0</v>
          </cell>
          <cell r="IU9">
            <v>1659.057</v>
          </cell>
          <cell r="IW9">
            <v>480.20699999999999</v>
          </cell>
          <cell r="IX9">
            <v>550.45000000000005</v>
          </cell>
          <cell r="IY9">
            <v>628.4</v>
          </cell>
          <cell r="IZ9">
            <v>0</v>
          </cell>
          <cell r="JA9">
            <v>1659.057</v>
          </cell>
          <cell r="JC9">
            <v>480.20699999999999</v>
          </cell>
          <cell r="JD9">
            <v>550.45000000000005</v>
          </cell>
          <cell r="JE9">
            <v>628.4</v>
          </cell>
          <cell r="JF9">
            <v>481.7</v>
          </cell>
          <cell r="JG9">
            <v>2140.7570000000001</v>
          </cell>
          <cell r="JJ9">
            <v>389.92</v>
          </cell>
          <cell r="JK9">
            <v>445</v>
          </cell>
          <cell r="JL9">
            <v>699.6</v>
          </cell>
          <cell r="JM9">
            <v>631.99299999999994</v>
          </cell>
          <cell r="JN9">
            <v>2166.5129999999999</v>
          </cell>
          <cell r="JP9">
            <v>484.16899999999998</v>
          </cell>
          <cell r="JQ9">
            <v>0</v>
          </cell>
          <cell r="JR9">
            <v>0</v>
          </cell>
          <cell r="JS9">
            <v>0</v>
          </cell>
          <cell r="JT9">
            <v>0</v>
          </cell>
          <cell r="JV9">
            <v>480.20699999999999</v>
          </cell>
          <cell r="JW9">
            <v>523.98350000000005</v>
          </cell>
          <cell r="JX9">
            <v>662.255</v>
          </cell>
          <cell r="JY9">
            <v>514.17089799999997</v>
          </cell>
          <cell r="JZ9">
            <v>2180.6163980000001</v>
          </cell>
          <cell r="KB9">
            <v>480.20699999999999</v>
          </cell>
          <cell r="KC9">
            <v>520.99699999999996</v>
          </cell>
          <cell r="KD9">
            <v>662.255</v>
          </cell>
          <cell r="KE9">
            <v>514.17089799999997</v>
          </cell>
          <cell r="KF9">
            <v>2177.6298979999997</v>
          </cell>
          <cell r="KH9">
            <v>480.20699999999999</v>
          </cell>
          <cell r="KI9">
            <v>523.98350000000005</v>
          </cell>
          <cell r="KJ9">
            <v>595.19999999999993</v>
          </cell>
          <cell r="KK9">
            <v>0</v>
          </cell>
          <cell r="KL9">
            <v>1599.3905</v>
          </cell>
          <cell r="KN9">
            <v>480.20699999999999</v>
          </cell>
          <cell r="KO9">
            <v>550.45000000000005</v>
          </cell>
          <cell r="KP9">
            <v>607.6</v>
          </cell>
          <cell r="KQ9">
            <v>0</v>
          </cell>
          <cell r="KR9">
            <v>1638.2570000000001</v>
          </cell>
          <cell r="KT9">
            <v>480.20699999999999</v>
          </cell>
          <cell r="KU9">
            <v>550.45000000000005</v>
          </cell>
          <cell r="KV9">
            <v>628.4</v>
          </cell>
          <cell r="KW9">
            <v>473.04300000000001</v>
          </cell>
          <cell r="KX9">
            <v>2132.1</v>
          </cell>
          <cell r="KZ9">
            <v>480.20699999999999</v>
          </cell>
          <cell r="LA9">
            <v>550.45000000000005</v>
          </cell>
          <cell r="LB9">
            <v>628.4</v>
          </cell>
          <cell r="LC9">
            <v>472.76499999999999</v>
          </cell>
          <cell r="LD9">
            <v>2131.8219999999997</v>
          </cell>
          <cell r="LF9">
            <v>378.529</v>
          </cell>
          <cell r="LG9">
            <v>498.57600000000002</v>
          </cell>
          <cell r="LH9">
            <v>766.96199999999999</v>
          </cell>
          <cell r="LI9">
            <v>575.67899999999997</v>
          </cell>
          <cell r="LJ9">
            <v>2219.7459999999996</v>
          </cell>
          <cell r="LL9">
            <v>628.4</v>
          </cell>
          <cell r="LN9">
            <v>0</v>
          </cell>
          <cell r="LO9">
            <v>0</v>
          </cell>
          <cell r="LP9">
            <v>0</v>
          </cell>
          <cell r="LQ9">
            <v>0</v>
          </cell>
          <cell r="LR9">
            <v>0</v>
          </cell>
        </row>
        <row r="10">
          <cell r="B10" t="str">
            <v>CG Rev</v>
          </cell>
          <cell r="C10" t="str">
            <v xml:space="preserve">CG </v>
          </cell>
          <cell r="D10">
            <v>913.04307979000214</v>
          </cell>
          <cell r="E10">
            <v>994.25709148999999</v>
          </cell>
          <cell r="F10">
            <v>924.70380892000026</v>
          </cell>
          <cell r="G10">
            <v>888.30259202999923</v>
          </cell>
          <cell r="H10">
            <v>3720.3065722300012</v>
          </cell>
          <cell r="J10">
            <v>861.26608726999984</v>
          </cell>
          <cell r="K10">
            <v>827.79904025999997</v>
          </cell>
          <cell r="L10">
            <v>780.6358381099999</v>
          </cell>
          <cell r="M10">
            <v>662.43999999999994</v>
          </cell>
          <cell r="N10">
            <v>3132.1409656399996</v>
          </cell>
          <cell r="P10">
            <v>531.90000000000009</v>
          </cell>
          <cell r="Q10">
            <v>379.34999999999997</v>
          </cell>
          <cell r="R10">
            <v>423.5</v>
          </cell>
          <cell r="S10">
            <v>470</v>
          </cell>
          <cell r="T10">
            <v>1804.7500000000002</v>
          </cell>
          <cell r="V10">
            <v>913.04307979000214</v>
          </cell>
          <cell r="W10">
            <v>994.25709148999999</v>
          </cell>
          <cell r="X10">
            <v>924.70380892000026</v>
          </cell>
          <cell r="Y10">
            <v>888.30259202999923</v>
          </cell>
          <cell r="Z10">
            <v>3720.3065722300012</v>
          </cell>
          <cell r="AB10">
            <v>861.26608726999984</v>
          </cell>
          <cell r="AC10">
            <v>827.79904025999997</v>
          </cell>
          <cell r="AD10">
            <v>780.6358381099999</v>
          </cell>
          <cell r="AE10">
            <v>662.43999999999994</v>
          </cell>
          <cell r="AF10">
            <v>3132.1409656399996</v>
          </cell>
          <cell r="AH10">
            <v>531.90000000000009</v>
          </cell>
          <cell r="AI10">
            <v>379.34999999999997</v>
          </cell>
          <cell r="AJ10">
            <v>423.5</v>
          </cell>
          <cell r="AK10">
            <v>470</v>
          </cell>
          <cell r="AL10">
            <v>1804.7500000000002</v>
          </cell>
          <cell r="AN10">
            <v>862.74211999999966</v>
          </cell>
          <cell r="AO10">
            <v>894.20150999999942</v>
          </cell>
          <cell r="AP10">
            <v>965.22134999999957</v>
          </cell>
          <cell r="AQ10">
            <v>972.55360999999971</v>
          </cell>
          <cell r="AR10">
            <v>3694.7185899999986</v>
          </cell>
          <cell r="AT10">
            <v>699.81711000000041</v>
          </cell>
          <cell r="AU10">
            <v>734.68616999999983</v>
          </cell>
          <cell r="AV10">
            <v>810.34458999999993</v>
          </cell>
          <cell r="AW10">
            <v>855.27888999999959</v>
          </cell>
          <cell r="AX10">
            <v>3100.1267599999992</v>
          </cell>
          <cell r="AZ10">
            <v>699.81711000000041</v>
          </cell>
          <cell r="BA10">
            <v>734.68616999999983</v>
          </cell>
          <cell r="BB10">
            <v>810.34458999999993</v>
          </cell>
          <cell r="BC10">
            <v>855.27888999999959</v>
          </cell>
          <cell r="BD10">
            <v>3100.1267599999992</v>
          </cell>
          <cell r="BF10">
            <v>699.81711000000041</v>
          </cell>
          <cell r="BG10">
            <v>734.68616999999983</v>
          </cell>
          <cell r="BH10">
            <v>810.34458999999993</v>
          </cell>
          <cell r="BI10">
            <v>855.27888999999959</v>
          </cell>
          <cell r="BJ10">
            <v>3100.1267599999992</v>
          </cell>
          <cell r="BL10">
            <v>540</v>
          </cell>
          <cell r="BM10">
            <v>623.29999999999995</v>
          </cell>
          <cell r="BN10">
            <v>702.2</v>
          </cell>
          <cell r="BO10">
            <v>774.3</v>
          </cell>
          <cell r="BP10">
            <v>2639.8</v>
          </cell>
          <cell r="BR10">
            <v>862.74211999999966</v>
          </cell>
          <cell r="BS10">
            <v>894.20150999999942</v>
          </cell>
          <cell r="BT10">
            <v>965.22134999999957</v>
          </cell>
          <cell r="BU10">
            <v>972.55360999999971</v>
          </cell>
          <cell r="BV10">
            <v>3694.7185899999986</v>
          </cell>
          <cell r="BX10">
            <v>699.81711000000041</v>
          </cell>
          <cell r="BY10">
            <v>734.68616999999983</v>
          </cell>
          <cell r="BZ10">
            <v>810.34458999999993</v>
          </cell>
          <cell r="CA10">
            <v>855.27888999999959</v>
          </cell>
          <cell r="CB10">
            <v>3100.1267599999992</v>
          </cell>
          <cell r="CD10">
            <v>550</v>
          </cell>
          <cell r="CE10">
            <v>650</v>
          </cell>
          <cell r="CF10">
            <v>850</v>
          </cell>
          <cell r="CG10">
            <v>900.00000000000011</v>
          </cell>
          <cell r="CH10">
            <v>2950</v>
          </cell>
          <cell r="CJ10">
            <v>699.81711000000041</v>
          </cell>
          <cell r="CK10">
            <v>734.68616999999983</v>
          </cell>
          <cell r="CL10">
            <v>810.34458999999993</v>
          </cell>
          <cell r="CM10">
            <v>855.27888999999959</v>
          </cell>
          <cell r="CN10">
            <v>3100.1267599999992</v>
          </cell>
          <cell r="CP10">
            <v>540</v>
          </cell>
          <cell r="CQ10">
            <v>623.29999999999995</v>
          </cell>
          <cell r="CR10">
            <v>702.2</v>
          </cell>
          <cell r="CS10">
            <v>774.1</v>
          </cell>
          <cell r="CT10">
            <v>2639.6000000000004</v>
          </cell>
          <cell r="CV10">
            <v>540</v>
          </cell>
          <cell r="CW10">
            <v>623.29999999999995</v>
          </cell>
          <cell r="CX10">
            <v>702.2</v>
          </cell>
          <cell r="CY10">
            <v>774.1</v>
          </cell>
          <cell r="CZ10">
            <v>2639.6000000000004</v>
          </cell>
          <cell r="DB10">
            <v>510.11</v>
          </cell>
          <cell r="DC10">
            <v>530.08999999999992</v>
          </cell>
          <cell r="DD10">
            <v>564.95000000000005</v>
          </cell>
          <cell r="DE10">
            <v>566.80999999999995</v>
          </cell>
          <cell r="DF10">
            <v>2171.96</v>
          </cell>
          <cell r="DH10">
            <v>505.2163081193616</v>
          </cell>
          <cell r="DI10">
            <v>529.57515614156841</v>
          </cell>
          <cell r="DJ10">
            <v>582.34319916724496</v>
          </cell>
          <cell r="DK10">
            <v>582.83445523941714</v>
          </cell>
          <cell r="DL10">
            <v>2199.9691186675918</v>
          </cell>
          <cell r="DN10">
            <v>510</v>
          </cell>
          <cell r="DO10">
            <v>530</v>
          </cell>
          <cell r="DP10">
            <v>565</v>
          </cell>
          <cell r="DQ10">
            <v>567</v>
          </cell>
          <cell r="DR10">
            <v>2172</v>
          </cell>
          <cell r="DU10">
            <v>552.09664000000009</v>
          </cell>
          <cell r="DV10">
            <v>462</v>
          </cell>
          <cell r="DW10">
            <v>400</v>
          </cell>
          <cell r="DX10">
            <v>0</v>
          </cell>
          <cell r="DY10">
            <v>0</v>
          </cell>
          <cell r="EA10">
            <v>0</v>
          </cell>
          <cell r="EB10">
            <v>504.1</v>
          </cell>
          <cell r="EC10">
            <v>0</v>
          </cell>
          <cell r="ED10">
            <v>0</v>
          </cell>
          <cell r="EE10">
            <v>504.1</v>
          </cell>
          <cell r="EG10">
            <v>0</v>
          </cell>
          <cell r="EH10">
            <v>0</v>
          </cell>
          <cell r="EI10">
            <v>0</v>
          </cell>
          <cell r="EJ10">
            <v>0</v>
          </cell>
          <cell r="EK10">
            <v>0</v>
          </cell>
          <cell r="EM10">
            <v>550</v>
          </cell>
          <cell r="EN10">
            <v>650</v>
          </cell>
          <cell r="EO10">
            <v>850</v>
          </cell>
          <cell r="EP10">
            <v>900.00000000000011</v>
          </cell>
          <cell r="EQ10">
            <v>2950</v>
          </cell>
          <cell r="ES10">
            <v>531.90000000000009</v>
          </cell>
          <cell r="ET10">
            <v>504.2</v>
          </cell>
          <cell r="EU10">
            <v>650</v>
          </cell>
          <cell r="EV10">
            <v>720</v>
          </cell>
          <cell r="EW10">
            <v>2406.1</v>
          </cell>
          <cell r="EY10">
            <v>531.90000000000009</v>
          </cell>
          <cell r="EZ10">
            <v>0</v>
          </cell>
          <cell r="FA10">
            <v>650</v>
          </cell>
          <cell r="FB10">
            <v>720</v>
          </cell>
          <cell r="FC10">
            <v>1901.8999999999999</v>
          </cell>
          <cell r="FE10">
            <v>531.90000000000009</v>
          </cell>
          <cell r="FF10">
            <v>0</v>
          </cell>
          <cell r="FG10">
            <v>0</v>
          </cell>
          <cell r="FH10">
            <v>0</v>
          </cell>
          <cell r="FI10">
            <v>531.90000000000009</v>
          </cell>
          <cell r="FK10">
            <v>531.90000000000009</v>
          </cell>
          <cell r="FL10">
            <v>0</v>
          </cell>
          <cell r="FM10">
            <v>0</v>
          </cell>
          <cell r="FN10">
            <v>0</v>
          </cell>
          <cell r="FO10">
            <v>531.90000000000009</v>
          </cell>
          <cell r="FQ10">
            <v>531.90000000000009</v>
          </cell>
          <cell r="FR10">
            <v>379.34999999999997</v>
          </cell>
          <cell r="FS10">
            <v>450.04</v>
          </cell>
          <cell r="FT10">
            <v>546.09999999999991</v>
          </cell>
          <cell r="FU10">
            <v>1907.3900000000003</v>
          </cell>
          <cell r="FW10">
            <v>531.90000000000009</v>
          </cell>
          <cell r="FX10">
            <v>379.34999999999997</v>
          </cell>
          <cell r="FY10">
            <v>400</v>
          </cell>
          <cell r="FZ10">
            <v>415</v>
          </cell>
          <cell r="GA10">
            <v>1726.2500000000002</v>
          </cell>
          <cell r="GC10">
            <v>531.90000000000009</v>
          </cell>
          <cell r="GD10">
            <v>379.34999999999997</v>
          </cell>
          <cell r="GE10">
            <v>423.5</v>
          </cell>
          <cell r="GF10">
            <v>500</v>
          </cell>
          <cell r="GG10">
            <v>1834.7500000000002</v>
          </cell>
          <cell r="GI10">
            <v>531.90000000000009</v>
          </cell>
          <cell r="GJ10">
            <v>379.34999999999997</v>
          </cell>
          <cell r="GK10">
            <v>423.5</v>
          </cell>
          <cell r="GL10">
            <v>480.2</v>
          </cell>
          <cell r="GM10">
            <v>1814.9500000000003</v>
          </cell>
          <cell r="GO10">
            <v>531.90000000000009</v>
          </cell>
          <cell r="GP10">
            <v>379.34999999999997</v>
          </cell>
          <cell r="GQ10">
            <v>423.5</v>
          </cell>
          <cell r="GR10">
            <v>491</v>
          </cell>
          <cell r="GS10">
            <v>1825.7500000000002</v>
          </cell>
          <cell r="GU10">
            <v>550.20000000000005</v>
          </cell>
          <cell r="GV10">
            <v>650</v>
          </cell>
          <cell r="GW10">
            <v>850</v>
          </cell>
          <cell r="GX10">
            <v>900.00000000000011</v>
          </cell>
          <cell r="GY10">
            <v>2950.2000000000003</v>
          </cell>
          <cell r="HA10">
            <v>540</v>
          </cell>
          <cell r="HB10">
            <v>643.29999999999995</v>
          </cell>
          <cell r="HC10">
            <v>0</v>
          </cell>
          <cell r="HD10">
            <v>0</v>
          </cell>
          <cell r="HE10">
            <v>1183.3</v>
          </cell>
          <cell r="HG10">
            <v>540</v>
          </cell>
          <cell r="HH10">
            <v>643.29999999999995</v>
          </cell>
          <cell r="HI10">
            <v>0</v>
          </cell>
          <cell r="HJ10">
            <v>0</v>
          </cell>
          <cell r="HK10">
            <v>1183.3</v>
          </cell>
          <cell r="HM10">
            <v>531.90000000000009</v>
          </cell>
          <cell r="HN10">
            <v>505</v>
          </cell>
          <cell r="HO10">
            <v>0</v>
          </cell>
          <cell r="HP10">
            <v>0</v>
          </cell>
          <cell r="HQ10">
            <v>1036.9000000000001</v>
          </cell>
          <cell r="HS10">
            <v>531.90000000000009</v>
          </cell>
          <cell r="HT10">
            <v>480</v>
          </cell>
          <cell r="HU10">
            <v>591.5</v>
          </cell>
          <cell r="HV10">
            <v>695.5</v>
          </cell>
          <cell r="HW10">
            <v>2298.8999999999996</v>
          </cell>
          <cell r="HY10">
            <v>531.90000000000009</v>
          </cell>
          <cell r="HZ10">
            <v>0</v>
          </cell>
          <cell r="IA10">
            <v>0</v>
          </cell>
          <cell r="IB10">
            <v>0</v>
          </cell>
          <cell r="IC10">
            <v>531.90000000000009</v>
          </cell>
          <cell r="IE10">
            <v>531.90000000000009</v>
          </cell>
          <cell r="IF10">
            <v>379.34999999999997</v>
          </cell>
          <cell r="IG10">
            <v>450.04</v>
          </cell>
          <cell r="IH10">
            <v>0</v>
          </cell>
          <cell r="II10">
            <v>1361.2900000000002</v>
          </cell>
          <cell r="IK10">
            <v>531.90000000000009</v>
          </cell>
          <cell r="IL10">
            <v>894.20150999999942</v>
          </cell>
          <cell r="IM10">
            <v>429.9</v>
          </cell>
          <cell r="IN10">
            <v>0</v>
          </cell>
          <cell r="IO10">
            <v>1856.0015099999996</v>
          </cell>
          <cell r="IQ10">
            <v>531.90000000000009</v>
          </cell>
          <cell r="IR10">
            <v>379.34999999999997</v>
          </cell>
          <cell r="IS10">
            <v>423.5</v>
          </cell>
          <cell r="IT10">
            <v>500</v>
          </cell>
          <cell r="IU10">
            <v>1834.7500000000002</v>
          </cell>
          <cell r="IW10">
            <v>531.90000000000009</v>
          </cell>
          <cell r="IX10">
            <v>379.34999999999997</v>
          </cell>
          <cell r="IY10">
            <v>423.5</v>
          </cell>
          <cell r="IZ10">
            <v>491</v>
          </cell>
          <cell r="JA10">
            <v>1825.7500000000002</v>
          </cell>
          <cell r="JC10">
            <v>531.90000000000009</v>
          </cell>
          <cell r="JD10">
            <v>379.34999999999997</v>
          </cell>
          <cell r="JE10">
            <v>423.5</v>
          </cell>
          <cell r="JF10">
            <v>480.2</v>
          </cell>
          <cell r="JG10">
            <v>1814.9500000000003</v>
          </cell>
          <cell r="JJ10">
            <v>510</v>
          </cell>
          <cell r="JK10">
            <v>530</v>
          </cell>
          <cell r="JL10">
            <v>565</v>
          </cell>
          <cell r="JM10">
            <v>567</v>
          </cell>
          <cell r="JN10">
            <v>2172</v>
          </cell>
          <cell r="JP10">
            <v>540</v>
          </cell>
          <cell r="JQ10">
            <v>0</v>
          </cell>
          <cell r="JR10">
            <v>0</v>
          </cell>
          <cell r="JS10">
            <v>0</v>
          </cell>
          <cell r="JT10">
            <v>0</v>
          </cell>
          <cell r="JV10">
            <v>531.90000000000009</v>
          </cell>
          <cell r="JW10">
            <v>508.97899999999998</v>
          </cell>
          <cell r="JX10">
            <v>657.74599999999998</v>
          </cell>
          <cell r="JY10">
            <v>721.78399999999999</v>
          </cell>
          <cell r="JZ10">
            <v>2420.4090000000001</v>
          </cell>
          <cell r="KB10">
            <v>531.90000000000009</v>
          </cell>
          <cell r="KC10">
            <v>480</v>
          </cell>
          <cell r="KD10">
            <v>657.74599999999998</v>
          </cell>
          <cell r="KE10">
            <v>721.78399999999999</v>
          </cell>
          <cell r="KF10">
            <v>2391.4300000000003</v>
          </cell>
          <cell r="KH10">
            <v>531.90000000000009</v>
          </cell>
          <cell r="KI10">
            <v>508.97899999999998</v>
          </cell>
          <cell r="KJ10">
            <v>450.04</v>
          </cell>
          <cell r="KK10">
            <v>0</v>
          </cell>
          <cell r="KL10">
            <v>1490.9190000000001</v>
          </cell>
          <cell r="KN10">
            <v>531.90000000000009</v>
          </cell>
          <cell r="KO10">
            <v>379.34999999999997</v>
          </cell>
          <cell r="KP10">
            <v>429.9</v>
          </cell>
          <cell r="KQ10">
            <v>0</v>
          </cell>
          <cell r="KR10">
            <v>1341.15</v>
          </cell>
          <cell r="KT10">
            <v>531.90000000000009</v>
          </cell>
          <cell r="KU10">
            <v>379.34999999999997</v>
          </cell>
          <cell r="KV10">
            <v>423.5</v>
          </cell>
          <cell r="KW10">
            <v>499.96600000000001</v>
          </cell>
          <cell r="KX10">
            <v>1834.7160000000001</v>
          </cell>
          <cell r="KZ10">
            <v>531.90000000000009</v>
          </cell>
          <cell r="LA10">
            <v>379.34999999999997</v>
          </cell>
          <cell r="LB10">
            <v>423.5</v>
          </cell>
          <cell r="LC10">
            <v>480.15</v>
          </cell>
          <cell r="LD10">
            <v>1814.8999999999999</v>
          </cell>
          <cell r="LF10">
            <v>498.20000000000005</v>
          </cell>
          <cell r="LG10">
            <v>520.88</v>
          </cell>
          <cell r="LH10">
            <v>600.33999999999992</v>
          </cell>
          <cell r="LI10">
            <v>605.06999999999994</v>
          </cell>
          <cell r="LJ10">
            <v>2224.4900000000002</v>
          </cell>
          <cell r="LL10">
            <v>423.5</v>
          </cell>
          <cell r="LN10">
            <v>0</v>
          </cell>
          <cell r="LO10">
            <v>0</v>
          </cell>
          <cell r="LP10">
            <v>0</v>
          </cell>
          <cell r="LQ10">
            <v>0</v>
          </cell>
          <cell r="LR10">
            <v>0</v>
          </cell>
        </row>
        <row r="11">
          <cell r="B11" t="str">
            <v>EESC Rev</v>
          </cell>
          <cell r="C11" t="str">
            <v>EESC</v>
          </cell>
          <cell r="D11">
            <v>174.51806069000014</v>
          </cell>
          <cell r="E11">
            <v>167.00209853000001</v>
          </cell>
          <cell r="F11">
            <v>536.17843923999999</v>
          </cell>
          <cell r="G11">
            <v>698.93875334000006</v>
          </cell>
          <cell r="H11">
            <v>1576.6373518000003</v>
          </cell>
          <cell r="J11">
            <v>535.88981841000009</v>
          </cell>
          <cell r="K11">
            <v>613.28509658999997</v>
          </cell>
          <cell r="L11">
            <v>647.87894498000003</v>
          </cell>
          <cell r="M11">
            <v>576.90000000000009</v>
          </cell>
          <cell r="N11">
            <v>2373.9538599799998</v>
          </cell>
          <cell r="P11">
            <v>497.54700000000003</v>
          </cell>
          <cell r="Q11">
            <v>563.15</v>
          </cell>
          <cell r="R11">
            <v>637.09999999999991</v>
          </cell>
          <cell r="S11">
            <v>487.34300000000002</v>
          </cell>
          <cell r="T11">
            <v>2185.14</v>
          </cell>
          <cell r="V11">
            <v>174.51806069000014</v>
          </cell>
          <cell r="W11">
            <v>167.00209853000001</v>
          </cell>
          <cell r="X11">
            <v>536.17843923999999</v>
          </cell>
          <cell r="Y11">
            <v>698.93875334000006</v>
          </cell>
          <cell r="Z11">
            <v>1576.6373518000003</v>
          </cell>
          <cell r="AB11">
            <v>535.88981841000009</v>
          </cell>
          <cell r="AC11">
            <v>613.28509658999997</v>
          </cell>
          <cell r="AD11">
            <v>647.87894498000003</v>
          </cell>
          <cell r="AE11">
            <v>576.90000000000009</v>
          </cell>
          <cell r="AF11">
            <v>2373.9538599799998</v>
          </cell>
          <cell r="AH11">
            <v>497.54700000000003</v>
          </cell>
          <cell r="AI11">
            <v>563.15000000000009</v>
          </cell>
          <cell r="AJ11">
            <v>637.09999999999991</v>
          </cell>
          <cell r="AK11">
            <v>487.34300000000002</v>
          </cell>
          <cell r="AL11">
            <v>2185.14</v>
          </cell>
          <cell r="AN11">
            <v>510.02593000000007</v>
          </cell>
          <cell r="AO11">
            <v>507.91256999999996</v>
          </cell>
          <cell r="AP11">
            <v>584.35550999999998</v>
          </cell>
          <cell r="AQ11">
            <v>602.73371000000009</v>
          </cell>
          <cell r="AR11">
            <v>2205.02772</v>
          </cell>
          <cell r="AT11">
            <v>501.30687999999964</v>
          </cell>
          <cell r="AU11">
            <v>537.84782000000018</v>
          </cell>
          <cell r="AV11">
            <v>636.55373000000031</v>
          </cell>
          <cell r="AW11">
            <v>608.95116999999982</v>
          </cell>
          <cell r="AX11">
            <v>2284.6596</v>
          </cell>
          <cell r="AZ11">
            <v>501.30687999999964</v>
          </cell>
          <cell r="BA11">
            <v>537.84782000000018</v>
          </cell>
          <cell r="BB11">
            <v>636.55373000000031</v>
          </cell>
          <cell r="BC11">
            <v>608.95116999999982</v>
          </cell>
          <cell r="BD11">
            <v>2284.6596</v>
          </cell>
          <cell r="BF11">
            <v>501.30687999999964</v>
          </cell>
          <cell r="BG11">
            <v>537.84782000000018</v>
          </cell>
          <cell r="BH11">
            <v>636.55373000000031</v>
          </cell>
          <cell r="BI11">
            <v>608.95116999999982</v>
          </cell>
          <cell r="BJ11">
            <v>2284.6596</v>
          </cell>
          <cell r="BL11">
            <v>503.8</v>
          </cell>
          <cell r="BM11">
            <v>576.51</v>
          </cell>
          <cell r="BN11">
            <v>623.11</v>
          </cell>
          <cell r="BO11">
            <v>582.02</v>
          </cell>
          <cell r="BP11">
            <v>2285.44</v>
          </cell>
          <cell r="BR11">
            <v>510.02593000000007</v>
          </cell>
          <cell r="BS11">
            <v>507.91256999999996</v>
          </cell>
          <cell r="BT11">
            <v>584.35550999999998</v>
          </cell>
          <cell r="BU11">
            <v>602.73371000000009</v>
          </cell>
          <cell r="BV11">
            <v>2205.02772</v>
          </cell>
          <cell r="BX11">
            <v>501.30687999999964</v>
          </cell>
          <cell r="BY11">
            <v>537.84782000000018</v>
          </cell>
          <cell r="BZ11">
            <v>636.55373000000031</v>
          </cell>
          <cell r="CA11">
            <v>608.95116999999982</v>
          </cell>
          <cell r="CB11">
            <v>2284.6596</v>
          </cell>
          <cell r="CD11">
            <v>501.3</v>
          </cell>
          <cell r="CE11">
            <v>537.79999999999995</v>
          </cell>
          <cell r="CF11">
            <v>636.5</v>
          </cell>
          <cell r="CG11">
            <v>609</v>
          </cell>
          <cell r="CH11">
            <v>2284.6</v>
          </cell>
          <cell r="CJ11">
            <v>501.30687999999964</v>
          </cell>
          <cell r="CK11">
            <v>537.84782000000018</v>
          </cell>
          <cell r="CL11">
            <v>636.55373000000031</v>
          </cell>
          <cell r="CM11">
            <v>608.95116999999982</v>
          </cell>
          <cell r="CN11">
            <v>2284.6596</v>
          </cell>
          <cell r="CP11">
            <v>503.8</v>
          </cell>
          <cell r="CQ11">
            <v>533.80999999999995</v>
          </cell>
          <cell r="CR11">
            <v>648.13000000000011</v>
          </cell>
          <cell r="CS11">
            <v>598.77</v>
          </cell>
          <cell r="CT11">
            <v>2284.5100000000002</v>
          </cell>
          <cell r="CV11">
            <v>503.8</v>
          </cell>
          <cell r="CW11">
            <v>533.80999999999995</v>
          </cell>
          <cell r="CX11">
            <v>648.13000000000011</v>
          </cell>
          <cell r="CY11">
            <v>598.77</v>
          </cell>
          <cell r="CZ11">
            <v>2284.5100000000002</v>
          </cell>
          <cell r="DB11">
            <v>389.92</v>
          </cell>
          <cell r="DC11">
            <v>445.19799999999998</v>
          </cell>
          <cell r="DD11">
            <v>708.37599999999998</v>
          </cell>
          <cell r="DE11">
            <v>631.37300000000005</v>
          </cell>
          <cell r="DF11">
            <v>2174.8669999999997</v>
          </cell>
          <cell r="DH11">
            <v>437</v>
          </cell>
          <cell r="DI11">
            <v>470</v>
          </cell>
          <cell r="DJ11">
            <v>720</v>
          </cell>
          <cell r="DK11">
            <v>538</v>
          </cell>
          <cell r="DL11">
            <v>2165</v>
          </cell>
          <cell r="DN11">
            <v>389.92</v>
          </cell>
          <cell r="DO11">
            <v>445</v>
          </cell>
          <cell r="DP11">
            <v>699.6</v>
          </cell>
          <cell r="DQ11">
            <v>631.99299999999994</v>
          </cell>
          <cell r="DR11">
            <v>2166.5129999999999</v>
          </cell>
          <cell r="DU11">
            <v>500.64422000000008</v>
          </cell>
          <cell r="DV11">
            <v>534</v>
          </cell>
          <cell r="DW11">
            <v>600</v>
          </cell>
          <cell r="DX11">
            <v>0</v>
          </cell>
          <cell r="DY11">
            <v>0</v>
          </cell>
          <cell r="EA11">
            <v>0</v>
          </cell>
          <cell r="EB11">
            <v>539.4</v>
          </cell>
          <cell r="EC11">
            <v>0</v>
          </cell>
          <cell r="ED11">
            <v>0</v>
          </cell>
          <cell r="EE11">
            <v>539.4</v>
          </cell>
          <cell r="EG11">
            <v>0</v>
          </cell>
          <cell r="EH11">
            <v>0</v>
          </cell>
          <cell r="EI11">
            <v>0</v>
          </cell>
          <cell r="EJ11">
            <v>0</v>
          </cell>
          <cell r="EK11">
            <v>0</v>
          </cell>
          <cell r="EM11">
            <v>501.3</v>
          </cell>
          <cell r="EN11">
            <v>537.79999999999995</v>
          </cell>
          <cell r="EO11">
            <v>636.5</v>
          </cell>
          <cell r="EP11">
            <v>609</v>
          </cell>
          <cell r="EQ11">
            <v>2284.6</v>
          </cell>
          <cell r="ES11">
            <v>497.447</v>
          </cell>
          <cell r="ET11">
            <v>539.44899999999996</v>
          </cell>
          <cell r="EU11">
            <v>683</v>
          </cell>
          <cell r="EV11">
            <v>538.4</v>
          </cell>
          <cell r="EW11">
            <v>2258.2960000000003</v>
          </cell>
          <cell r="EY11">
            <v>497.447</v>
          </cell>
          <cell r="EZ11">
            <v>0</v>
          </cell>
          <cell r="FA11">
            <v>683</v>
          </cell>
          <cell r="FB11">
            <v>538.4</v>
          </cell>
          <cell r="FC11">
            <v>1718.8470000000002</v>
          </cell>
          <cell r="FE11">
            <v>497.447</v>
          </cell>
          <cell r="FF11">
            <v>0</v>
          </cell>
          <cell r="FG11">
            <v>0</v>
          </cell>
          <cell r="FH11">
            <v>0</v>
          </cell>
          <cell r="FI11">
            <v>497.447</v>
          </cell>
          <cell r="FK11">
            <v>497.447</v>
          </cell>
          <cell r="FL11">
            <v>0</v>
          </cell>
          <cell r="FM11">
            <v>0</v>
          </cell>
          <cell r="FN11">
            <v>0</v>
          </cell>
          <cell r="FO11">
            <v>497.447</v>
          </cell>
          <cell r="FQ11">
            <v>497.54700000000003</v>
          </cell>
          <cell r="FR11">
            <v>563.15000000000009</v>
          </cell>
          <cell r="FS11">
            <v>605.45000000000005</v>
          </cell>
          <cell r="FT11">
            <v>500.05</v>
          </cell>
          <cell r="FU11">
            <v>2166.1970000000001</v>
          </cell>
          <cell r="FW11">
            <v>497.54700000000003</v>
          </cell>
          <cell r="FX11">
            <v>563.15000000000009</v>
          </cell>
          <cell r="FY11">
            <v>640.29999999999995</v>
          </cell>
          <cell r="FZ11">
            <v>640.29999999999995</v>
          </cell>
          <cell r="GA11">
            <v>2341.297</v>
          </cell>
          <cell r="GC11">
            <v>497.54700000000003</v>
          </cell>
          <cell r="GD11">
            <v>563.15000000000009</v>
          </cell>
          <cell r="GE11">
            <v>637.09999999999991</v>
          </cell>
          <cell r="GF11">
            <v>481.2</v>
          </cell>
          <cell r="GG11">
            <v>2178.9969999999998</v>
          </cell>
          <cell r="GI11">
            <v>497.54700000000003</v>
          </cell>
          <cell r="GJ11">
            <v>563.15000000000009</v>
          </cell>
          <cell r="GK11">
            <v>637.09999999999991</v>
          </cell>
          <cell r="GL11">
            <v>475.3</v>
          </cell>
          <cell r="GM11">
            <v>2173.0970000000002</v>
          </cell>
          <cell r="GO11">
            <v>497.54700000000003</v>
          </cell>
          <cell r="GP11">
            <v>563.15000000000009</v>
          </cell>
          <cell r="GQ11">
            <v>637.09999999999991</v>
          </cell>
          <cell r="GR11">
            <v>480.7</v>
          </cell>
          <cell r="GS11">
            <v>2178.4969999999998</v>
          </cell>
          <cell r="GU11">
            <v>496.1</v>
          </cell>
          <cell r="GV11">
            <v>537.79999999999995</v>
          </cell>
          <cell r="GW11">
            <v>636.5</v>
          </cell>
          <cell r="GX11">
            <v>609</v>
          </cell>
          <cell r="GY11">
            <v>2279.4</v>
          </cell>
          <cell r="HA11">
            <v>504</v>
          </cell>
          <cell r="HB11">
            <v>537.9</v>
          </cell>
          <cell r="HC11">
            <v>0</v>
          </cell>
          <cell r="HD11">
            <v>0</v>
          </cell>
          <cell r="HE11">
            <v>1041.9000000000001</v>
          </cell>
          <cell r="HG11">
            <v>504</v>
          </cell>
          <cell r="HH11">
            <v>537.9</v>
          </cell>
          <cell r="HI11">
            <v>0</v>
          </cell>
          <cell r="HJ11">
            <v>0</v>
          </cell>
          <cell r="HK11">
            <v>1041.9000000000001</v>
          </cell>
          <cell r="HM11">
            <v>497.54700000000003</v>
          </cell>
          <cell r="HN11">
            <v>539</v>
          </cell>
          <cell r="HO11">
            <v>0</v>
          </cell>
          <cell r="HP11">
            <v>0</v>
          </cell>
          <cell r="HQ11">
            <v>1036.547</v>
          </cell>
          <cell r="HS11">
            <v>497.54700000000003</v>
          </cell>
          <cell r="HT11">
            <v>549.76630332688524</v>
          </cell>
          <cell r="HU11">
            <v>626.29844016532866</v>
          </cell>
          <cell r="HV11">
            <v>482.08519700509146</v>
          </cell>
          <cell r="HW11">
            <v>2155.6969404973051</v>
          </cell>
          <cell r="HY11">
            <v>497.54700000000003</v>
          </cell>
          <cell r="HZ11">
            <v>0</v>
          </cell>
          <cell r="IA11">
            <v>0</v>
          </cell>
          <cell r="IB11">
            <v>0</v>
          </cell>
          <cell r="IC11">
            <v>497.54700000000003</v>
          </cell>
          <cell r="IE11">
            <v>497.54700000000003</v>
          </cell>
          <cell r="IF11">
            <v>563.15000000000009</v>
          </cell>
          <cell r="IG11">
            <v>607.45000000000005</v>
          </cell>
          <cell r="IH11">
            <v>0</v>
          </cell>
          <cell r="II11">
            <v>1668.1470000000002</v>
          </cell>
          <cell r="IK11">
            <v>497.54700000000003</v>
          </cell>
          <cell r="IL11">
            <v>507.91256999999996</v>
          </cell>
          <cell r="IM11">
            <v>639.29999999999995</v>
          </cell>
          <cell r="IN11">
            <v>0</v>
          </cell>
          <cell r="IO11">
            <v>1644.7595699999999</v>
          </cell>
          <cell r="IQ11">
            <v>497.54700000000003</v>
          </cell>
          <cell r="IR11">
            <v>563.15000000000009</v>
          </cell>
          <cell r="IS11">
            <v>637.09999999999991</v>
          </cell>
          <cell r="IT11">
            <v>447</v>
          </cell>
          <cell r="IU11">
            <v>2144.797</v>
          </cell>
          <cell r="IW11">
            <v>497.54700000000003</v>
          </cell>
          <cell r="IX11">
            <v>563.15000000000009</v>
          </cell>
          <cell r="IY11">
            <v>637.09999999999991</v>
          </cell>
          <cell r="IZ11">
            <v>480.4</v>
          </cell>
          <cell r="JA11">
            <v>2178.1970000000001</v>
          </cell>
          <cell r="JC11">
            <v>497.54700000000003</v>
          </cell>
          <cell r="JD11">
            <v>563.15000000000009</v>
          </cell>
          <cell r="JE11">
            <v>637.09999999999991</v>
          </cell>
          <cell r="JF11">
            <v>481.7</v>
          </cell>
          <cell r="JG11">
            <v>2179.4969999999998</v>
          </cell>
          <cell r="JJ11">
            <v>389.92</v>
          </cell>
          <cell r="JK11">
            <v>445</v>
          </cell>
          <cell r="JL11">
            <v>699.6</v>
          </cell>
          <cell r="JM11">
            <v>631.99299999999994</v>
          </cell>
          <cell r="JN11">
            <v>2166.5129999999999</v>
          </cell>
          <cell r="JP11">
            <v>503.97399999999999</v>
          </cell>
          <cell r="JQ11">
            <v>0</v>
          </cell>
          <cell r="JR11">
            <v>0</v>
          </cell>
          <cell r="JS11">
            <v>0</v>
          </cell>
          <cell r="JT11">
            <v>0</v>
          </cell>
          <cell r="JV11">
            <v>497.54700000000003</v>
          </cell>
          <cell r="JW11">
            <v>539.42849999999999</v>
          </cell>
          <cell r="JX11">
            <v>683.23500000000001</v>
          </cell>
          <cell r="JY11">
            <v>538.02789799999994</v>
          </cell>
          <cell r="JZ11">
            <v>2258.238398</v>
          </cell>
          <cell r="KB11">
            <v>497.54700000000003</v>
          </cell>
          <cell r="KC11">
            <v>535.71399999999994</v>
          </cell>
          <cell r="KD11">
            <v>683.23500000000001</v>
          </cell>
          <cell r="KE11">
            <v>538.02789799999994</v>
          </cell>
          <cell r="KF11">
            <v>2254.5238979999999</v>
          </cell>
          <cell r="KH11">
            <v>497.54700000000003</v>
          </cell>
          <cell r="KI11">
            <v>539.42849999999999</v>
          </cell>
          <cell r="KJ11">
            <v>605.4</v>
          </cell>
          <cell r="KK11">
            <v>0</v>
          </cell>
          <cell r="KL11">
            <v>1642.3755000000001</v>
          </cell>
          <cell r="KN11">
            <v>497.54700000000003</v>
          </cell>
          <cell r="KO11">
            <v>563.15000000000009</v>
          </cell>
          <cell r="KP11">
            <v>617.29999999999995</v>
          </cell>
          <cell r="KQ11">
            <v>0</v>
          </cell>
          <cell r="KR11">
            <v>1677.9970000000001</v>
          </cell>
          <cell r="KT11">
            <v>497.54700000000003</v>
          </cell>
          <cell r="KU11">
            <v>563.15000000000009</v>
          </cell>
          <cell r="KV11">
            <v>637.09999999999991</v>
          </cell>
          <cell r="KW11">
            <v>481.20699999999999</v>
          </cell>
          <cell r="KX11">
            <v>2179.0039999999999</v>
          </cell>
          <cell r="KZ11">
            <v>497.54700000000003</v>
          </cell>
          <cell r="LA11">
            <v>563.15000000000009</v>
          </cell>
          <cell r="LB11">
            <v>637.09999999999991</v>
          </cell>
          <cell r="LC11">
            <v>481.68</v>
          </cell>
          <cell r="LD11">
            <v>2179.4769999999999</v>
          </cell>
          <cell r="LF11">
            <v>362.779</v>
          </cell>
          <cell r="LG11">
            <v>479.16200000000003</v>
          </cell>
          <cell r="LH11">
            <v>743.64499999999998</v>
          </cell>
          <cell r="LI11">
            <v>548.39800000000002</v>
          </cell>
          <cell r="LJ11">
            <v>2133.9839999999995</v>
          </cell>
          <cell r="LL11">
            <v>637.09999999999991</v>
          </cell>
          <cell r="LN11">
            <v>0</v>
          </cell>
          <cell r="LO11">
            <v>0</v>
          </cell>
          <cell r="LP11">
            <v>0</v>
          </cell>
          <cell r="LQ11">
            <v>0</v>
          </cell>
          <cell r="LR11">
            <v>0</v>
          </cell>
        </row>
        <row r="12">
          <cell r="B12" t="str">
            <v>Traditional Rev</v>
          </cell>
          <cell r="C12" t="str">
            <v xml:space="preserve">Traditional </v>
          </cell>
          <cell r="D12">
            <v>1006.5539241300022</v>
          </cell>
          <cell r="E12">
            <v>1100.67051649</v>
          </cell>
          <cell r="F12">
            <v>1017.5943481500003</v>
          </cell>
          <cell r="G12">
            <v>981.55360042999916</v>
          </cell>
          <cell r="H12">
            <v>4106.3723892000007</v>
          </cell>
          <cell r="J12">
            <v>951.48568952999995</v>
          </cell>
          <cell r="K12">
            <v>920.17897891000007</v>
          </cell>
          <cell r="L12">
            <v>874.20123297999999</v>
          </cell>
          <cell r="M12">
            <v>750.23999999999967</v>
          </cell>
          <cell r="N12">
            <v>3496.10590142</v>
          </cell>
          <cell r="P12">
            <v>595.07100000000003</v>
          </cell>
          <cell r="Q12">
            <v>432.67199999999997</v>
          </cell>
          <cell r="R12">
            <v>462.09999999999991</v>
          </cell>
          <cell r="S12">
            <v>518.92800000000011</v>
          </cell>
          <cell r="T12">
            <v>2008.7710000000004</v>
          </cell>
          <cell r="V12">
            <v>1006.5539241300022</v>
          </cell>
          <cell r="W12">
            <v>1100.67051649</v>
          </cell>
          <cell r="X12">
            <v>1017.5943481500003</v>
          </cell>
          <cell r="Y12">
            <v>981.55360042999916</v>
          </cell>
          <cell r="Z12">
            <v>4106.3723892000007</v>
          </cell>
          <cell r="AB12">
            <v>951.48568952999995</v>
          </cell>
          <cell r="AC12">
            <v>920.17897891000007</v>
          </cell>
          <cell r="AD12">
            <v>874.20123297999999</v>
          </cell>
          <cell r="AE12">
            <v>750.23999999999967</v>
          </cell>
          <cell r="AF12">
            <v>3496.10590142</v>
          </cell>
          <cell r="AH12">
            <v>595.07100000000003</v>
          </cell>
          <cell r="AI12">
            <v>432.67199999999991</v>
          </cell>
          <cell r="AJ12">
            <v>461.79999999999995</v>
          </cell>
          <cell r="AK12">
            <v>518.92800000000011</v>
          </cell>
          <cell r="AL12">
            <v>2008.7710000000004</v>
          </cell>
          <cell r="AN12">
            <v>948.61686999999961</v>
          </cell>
          <cell r="AO12">
            <v>987.74790999999937</v>
          </cell>
          <cell r="AP12">
            <v>1065.0257499999998</v>
          </cell>
          <cell r="AQ12">
            <v>1079.4009299999998</v>
          </cell>
          <cell r="AR12">
            <v>4080.7914599999986</v>
          </cell>
          <cell r="AT12">
            <v>785.12486000000047</v>
          </cell>
          <cell r="AU12">
            <v>834.53398999999979</v>
          </cell>
          <cell r="AV12">
            <v>929.89828</v>
          </cell>
          <cell r="AW12">
            <v>1000.2281999999997</v>
          </cell>
          <cell r="AX12">
            <v>3549.7853299999992</v>
          </cell>
          <cell r="AZ12">
            <v>785.12486000000047</v>
          </cell>
          <cell r="BA12">
            <v>834.53398999999979</v>
          </cell>
          <cell r="BB12">
            <v>929.89828</v>
          </cell>
          <cell r="BC12">
            <v>1000.2281999999997</v>
          </cell>
          <cell r="BD12">
            <v>3549.7853299999992</v>
          </cell>
          <cell r="BF12">
            <v>785.12486000000047</v>
          </cell>
          <cell r="BG12">
            <v>834.53398999999979</v>
          </cell>
          <cell r="BH12">
            <v>879.89828</v>
          </cell>
          <cell r="BI12">
            <v>900.22819999999967</v>
          </cell>
          <cell r="BJ12">
            <v>3399.7853299999992</v>
          </cell>
          <cell r="BL12">
            <v>614.5</v>
          </cell>
          <cell r="BM12">
            <v>713.6099999999999</v>
          </cell>
          <cell r="BN12">
            <v>808.1099999999999</v>
          </cell>
          <cell r="BO12">
            <v>893.61999999999989</v>
          </cell>
          <cell r="BP12">
            <v>3029.8399999999997</v>
          </cell>
          <cell r="BR12">
            <v>948.61686999999961</v>
          </cell>
          <cell r="BS12">
            <v>987.74790999999937</v>
          </cell>
          <cell r="BT12">
            <v>1065.0257499999998</v>
          </cell>
          <cell r="BU12">
            <v>1079.4009299999998</v>
          </cell>
          <cell r="BV12">
            <v>4080.7914599999986</v>
          </cell>
          <cell r="BX12">
            <v>785.12486000000047</v>
          </cell>
          <cell r="BY12">
            <v>834.53398999999979</v>
          </cell>
          <cell r="BZ12">
            <v>929.89828</v>
          </cell>
          <cell r="CA12">
            <v>1000.2281999999997</v>
          </cell>
          <cell r="CB12">
            <v>3549.7853299999992</v>
          </cell>
          <cell r="CD12">
            <v>635</v>
          </cell>
          <cell r="CE12">
            <v>760</v>
          </cell>
          <cell r="CF12">
            <v>970</v>
          </cell>
          <cell r="CG12">
            <v>1035</v>
          </cell>
          <cell r="CH12">
            <v>3400</v>
          </cell>
          <cell r="CJ12">
            <v>785.12486000000047</v>
          </cell>
          <cell r="CK12">
            <v>834.53398999999979</v>
          </cell>
          <cell r="CL12">
            <v>879.89828</v>
          </cell>
          <cell r="CM12">
            <v>900.22819999999967</v>
          </cell>
          <cell r="CN12">
            <v>3399.7853299999992</v>
          </cell>
          <cell r="CP12">
            <v>620.20000000000005</v>
          </cell>
          <cell r="CQ12">
            <v>705.20999999999981</v>
          </cell>
          <cell r="CR12">
            <v>807.82999999999993</v>
          </cell>
          <cell r="CS12">
            <v>870.96999999999991</v>
          </cell>
          <cell r="CT12">
            <v>3004.2100000000005</v>
          </cell>
          <cell r="CV12">
            <v>620.20000000000005</v>
          </cell>
          <cell r="CW12">
            <v>705.20999999999981</v>
          </cell>
          <cell r="CX12">
            <v>807.82999999999993</v>
          </cell>
          <cell r="CY12">
            <v>870.96999999999991</v>
          </cell>
          <cell r="CZ12">
            <v>3004.2100000000005</v>
          </cell>
          <cell r="DB12">
            <v>560.03000000000009</v>
          </cell>
          <cell r="DC12">
            <v>576.79</v>
          </cell>
          <cell r="DD12">
            <v>610.91600000000005</v>
          </cell>
          <cell r="DE12">
            <v>621.68299999999999</v>
          </cell>
          <cell r="DF12">
            <v>2369.4190000000003</v>
          </cell>
          <cell r="DH12">
            <v>875.21630811936166</v>
          </cell>
          <cell r="DI12">
            <v>949.57515614156841</v>
          </cell>
          <cell r="DJ12">
            <v>1220.3431991672451</v>
          </cell>
          <cell r="DK12">
            <v>1154.8344552394171</v>
          </cell>
          <cell r="DL12">
            <v>4199.9691186675918</v>
          </cell>
          <cell r="DN12">
            <v>534.91999999999996</v>
          </cell>
          <cell r="DO12">
            <v>551.5</v>
          </cell>
          <cell r="DP12">
            <v>565.59999999999991</v>
          </cell>
          <cell r="DQ12">
            <v>578.49299999999994</v>
          </cell>
          <cell r="DR12">
            <v>2230.5129999999999</v>
          </cell>
          <cell r="DU12">
            <v>637.74090999999999</v>
          </cell>
          <cell r="DV12">
            <v>522</v>
          </cell>
          <cell r="DW12">
            <v>1000</v>
          </cell>
          <cell r="DX12">
            <v>0</v>
          </cell>
          <cell r="DY12">
            <v>0</v>
          </cell>
          <cell r="EA12">
            <v>1051</v>
          </cell>
          <cell r="EB12">
            <v>504.1</v>
          </cell>
          <cell r="EC12">
            <v>0</v>
          </cell>
          <cell r="ED12">
            <v>0</v>
          </cell>
          <cell r="EE12">
            <v>1555.1</v>
          </cell>
          <cell r="EG12">
            <v>1051</v>
          </cell>
          <cell r="EH12">
            <v>0</v>
          </cell>
          <cell r="EI12">
            <v>0</v>
          </cell>
          <cell r="EJ12">
            <v>0</v>
          </cell>
          <cell r="EK12">
            <v>1051</v>
          </cell>
          <cell r="EM12">
            <v>635</v>
          </cell>
          <cell r="EN12">
            <v>760</v>
          </cell>
          <cell r="EO12">
            <v>970</v>
          </cell>
          <cell r="EP12">
            <v>1035</v>
          </cell>
          <cell r="EQ12">
            <v>3400</v>
          </cell>
          <cell r="ES12">
            <v>595.07100000000014</v>
          </cell>
          <cell r="ET12">
            <v>548.45999999999981</v>
          </cell>
          <cell r="EU12">
            <v>724</v>
          </cell>
          <cell r="EV12">
            <v>805.50000000000011</v>
          </cell>
          <cell r="EW12">
            <v>2673.0309999999999</v>
          </cell>
          <cell r="EY12">
            <v>595.07100000000014</v>
          </cell>
          <cell r="EZ12">
            <v>1017</v>
          </cell>
          <cell r="FA12">
            <v>724</v>
          </cell>
          <cell r="FB12">
            <v>805.50000000000011</v>
          </cell>
          <cell r="FC12">
            <v>3141.5709999999995</v>
          </cell>
          <cell r="FE12">
            <v>595.07100000000014</v>
          </cell>
          <cell r="FF12">
            <v>1033.2</v>
          </cell>
          <cell r="FG12">
            <v>0</v>
          </cell>
          <cell r="FH12">
            <v>0</v>
          </cell>
          <cell r="FI12">
            <v>1628.2710000000002</v>
          </cell>
          <cell r="FK12">
            <v>595.07100000000014</v>
          </cell>
          <cell r="FL12">
            <v>1033.2</v>
          </cell>
          <cell r="FM12">
            <v>0</v>
          </cell>
          <cell r="FN12">
            <v>0</v>
          </cell>
          <cell r="FO12">
            <v>1628.2710000000002</v>
          </cell>
          <cell r="FQ12">
            <v>595.17100000000005</v>
          </cell>
          <cell r="FR12">
            <v>432.67199999999991</v>
          </cell>
          <cell r="FS12">
            <v>435.14</v>
          </cell>
          <cell r="FT12">
            <v>552.44999999999982</v>
          </cell>
          <cell r="FU12">
            <v>2015.433</v>
          </cell>
          <cell r="FW12">
            <v>595.07100000000003</v>
          </cell>
          <cell r="FX12">
            <v>432.67199999999991</v>
          </cell>
          <cell r="FY12">
            <v>460.29999999999995</v>
          </cell>
          <cell r="FZ12">
            <v>475.29999999999995</v>
          </cell>
          <cell r="GA12">
            <v>1963.3429999999998</v>
          </cell>
          <cell r="GC12">
            <v>595.04700000000014</v>
          </cell>
          <cell r="GD12">
            <v>432.79999999999995</v>
          </cell>
          <cell r="GE12">
            <v>461.79999999999995</v>
          </cell>
          <cell r="GF12">
            <v>548.70000000000005</v>
          </cell>
          <cell r="GG12">
            <v>2038.3470000000002</v>
          </cell>
          <cell r="GI12">
            <v>595.04700000000014</v>
          </cell>
          <cell r="GJ12">
            <v>432.79999999999995</v>
          </cell>
          <cell r="GK12">
            <v>461.79999999999995</v>
          </cell>
          <cell r="GL12">
            <v>955.5</v>
          </cell>
          <cell r="GM12">
            <v>2445.1470000000004</v>
          </cell>
          <cell r="GO12">
            <v>595.04700000000014</v>
          </cell>
          <cell r="GP12">
            <v>432.79999999999995</v>
          </cell>
          <cell r="GQ12">
            <v>461.79999999999995</v>
          </cell>
          <cell r="GR12">
            <v>539.70000000000005</v>
          </cell>
          <cell r="GS12">
            <v>2029.3470000000002</v>
          </cell>
          <cell r="GU12">
            <v>631.30000000000018</v>
          </cell>
          <cell r="GV12">
            <v>760</v>
          </cell>
          <cell r="GW12">
            <v>969.90000000000009</v>
          </cell>
          <cell r="GX12">
            <v>1035.0000000000002</v>
          </cell>
          <cell r="GY12">
            <v>3396.2000000000007</v>
          </cell>
          <cell r="HA12">
            <v>1044</v>
          </cell>
          <cell r="HB12">
            <v>1181.1999999999998</v>
          </cell>
          <cell r="HC12">
            <v>0</v>
          </cell>
          <cell r="HD12">
            <v>0</v>
          </cell>
          <cell r="HE12">
            <v>2225.1999999999998</v>
          </cell>
          <cell r="HG12">
            <v>1044</v>
          </cell>
          <cell r="HH12">
            <v>1181.1999999999998</v>
          </cell>
          <cell r="HI12">
            <v>0</v>
          </cell>
          <cell r="HJ12">
            <v>0</v>
          </cell>
          <cell r="HK12">
            <v>2225.1999999999998</v>
          </cell>
          <cell r="HM12">
            <v>595.07100000000003</v>
          </cell>
          <cell r="HN12">
            <v>505</v>
          </cell>
          <cell r="HO12">
            <v>0</v>
          </cell>
          <cell r="HP12">
            <v>0</v>
          </cell>
          <cell r="HQ12">
            <v>1100.0710000000004</v>
          </cell>
          <cell r="HS12">
            <v>595.07100000000003</v>
          </cell>
          <cell r="HT12">
            <v>554.23113428406691</v>
          </cell>
          <cell r="HU12">
            <v>655.984653879809</v>
          </cell>
          <cell r="HV12">
            <v>778.89263926438002</v>
          </cell>
          <cell r="HW12">
            <v>2584.1794274282556</v>
          </cell>
          <cell r="HY12">
            <v>595.07100000000003</v>
          </cell>
          <cell r="HZ12">
            <v>0</v>
          </cell>
          <cell r="IA12">
            <v>0</v>
          </cell>
          <cell r="IB12">
            <v>0</v>
          </cell>
          <cell r="IC12">
            <v>595.07100000000003</v>
          </cell>
          <cell r="IE12">
            <v>595.07100000000003</v>
          </cell>
          <cell r="IF12">
            <v>432.67199999999991</v>
          </cell>
          <cell r="IG12">
            <v>489.99</v>
          </cell>
          <cell r="IH12">
            <v>0</v>
          </cell>
          <cell r="II12">
            <v>1517.7330000000002</v>
          </cell>
          <cell r="IK12">
            <v>595.07100000000003</v>
          </cell>
          <cell r="IL12">
            <v>987.74790999999937</v>
          </cell>
          <cell r="IM12">
            <v>469.79999999999984</v>
          </cell>
          <cell r="IN12">
            <v>0</v>
          </cell>
          <cell r="IO12">
            <v>2052.6189099999992</v>
          </cell>
          <cell r="IQ12">
            <v>595.07100000000003</v>
          </cell>
          <cell r="IR12">
            <v>432.67199999999991</v>
          </cell>
          <cell r="IS12">
            <v>461.79999999999995</v>
          </cell>
          <cell r="IT12">
            <v>947</v>
          </cell>
          <cell r="IU12">
            <v>2436.5430000000001</v>
          </cell>
          <cell r="IW12">
            <v>595.07100000000003</v>
          </cell>
          <cell r="IX12">
            <v>432.59999999999991</v>
          </cell>
          <cell r="IY12">
            <v>461.79999999999995</v>
          </cell>
          <cell r="IZ12">
            <v>971.4</v>
          </cell>
          <cell r="JA12">
            <v>2460.8710000000001</v>
          </cell>
          <cell r="JC12">
            <v>595.04700000000014</v>
          </cell>
          <cell r="JD12">
            <v>432.79999999999995</v>
          </cell>
          <cell r="JE12">
            <v>461.79999999999995</v>
          </cell>
          <cell r="JF12">
            <v>961.9</v>
          </cell>
          <cell r="JG12">
            <v>2451.5470000000005</v>
          </cell>
          <cell r="JJ12">
            <v>559.91999999999996</v>
          </cell>
          <cell r="JK12">
            <v>576.5</v>
          </cell>
          <cell r="JL12">
            <v>610.59999999999991</v>
          </cell>
          <cell r="JM12">
            <v>622.49299999999994</v>
          </cell>
          <cell r="JN12">
            <v>2369.5129999999999</v>
          </cell>
          <cell r="JP12">
            <v>613.00499999999988</v>
          </cell>
          <cell r="JQ12">
            <v>0</v>
          </cell>
          <cell r="JR12">
            <v>0</v>
          </cell>
          <cell r="JS12">
            <v>0</v>
          </cell>
          <cell r="JT12">
            <v>0</v>
          </cell>
          <cell r="JV12">
            <v>595.07100000000003</v>
          </cell>
          <cell r="JW12">
            <v>562.51050000000009</v>
          </cell>
          <cell r="JX12">
            <v>732.47199999999998</v>
          </cell>
          <cell r="JY12">
            <v>807.68089799999996</v>
          </cell>
          <cell r="JZ12">
            <v>2697.7343980000001</v>
          </cell>
          <cell r="KB12">
            <v>595.07100000000003</v>
          </cell>
          <cell r="KC12">
            <v>536.81399999999996</v>
          </cell>
          <cell r="KD12">
            <v>732.47199999999998</v>
          </cell>
          <cell r="KE12">
            <v>807.68089799999996</v>
          </cell>
          <cell r="KF12">
            <v>2672.037898000001</v>
          </cell>
          <cell r="KH12">
            <v>595.07100000000003</v>
          </cell>
          <cell r="KI12">
            <v>562.51050000000009</v>
          </cell>
          <cell r="KJ12">
            <v>490.54000000000008</v>
          </cell>
          <cell r="KK12">
            <v>0</v>
          </cell>
          <cell r="KL12">
            <v>1648.1215</v>
          </cell>
          <cell r="KN12">
            <v>595.07100000000003</v>
          </cell>
          <cell r="KO12">
            <v>432.67199999999991</v>
          </cell>
          <cell r="KP12">
            <v>469.79999999999984</v>
          </cell>
          <cell r="KQ12">
            <v>0</v>
          </cell>
          <cell r="KR12">
            <v>1497.5429999999999</v>
          </cell>
          <cell r="KT12">
            <v>595.04700000000014</v>
          </cell>
          <cell r="KU12">
            <v>432.79999999999995</v>
          </cell>
          <cell r="KV12">
            <v>461.79999999999995</v>
          </cell>
          <cell r="KW12">
            <v>548.673</v>
          </cell>
          <cell r="KX12">
            <v>2038.3199999999997</v>
          </cell>
          <cell r="KZ12">
            <v>595.04700000000014</v>
          </cell>
          <cell r="LA12">
            <v>432.79999999999995</v>
          </cell>
          <cell r="LB12">
            <v>461.79999999999995</v>
          </cell>
          <cell r="LC12">
            <v>528.26799999999992</v>
          </cell>
          <cell r="LD12">
            <v>2017.9149999999995</v>
          </cell>
          <cell r="LF12">
            <v>548.67900000000009</v>
          </cell>
          <cell r="LG12">
            <v>566.54200000000003</v>
          </cell>
          <cell r="LH12">
            <v>649.31499999999971</v>
          </cell>
          <cell r="LI12">
            <v>659.61799999999982</v>
          </cell>
          <cell r="LJ12">
            <v>2424.1540000000005</v>
          </cell>
          <cell r="LL12">
            <v>461.79999999999995</v>
          </cell>
          <cell r="LN12">
            <v>1030</v>
          </cell>
          <cell r="LO12">
            <v>942</v>
          </cell>
          <cell r="LP12">
            <v>1061</v>
          </cell>
          <cell r="LQ12">
            <v>954.91295678565234</v>
          </cell>
          <cell r="LR12">
            <v>3988.0156027295347</v>
          </cell>
        </row>
        <row r="13">
          <cell r="B13" t="str">
            <v>Semi Custom Rev</v>
          </cell>
          <cell r="C13" t="str">
            <v>Semi Custom</v>
          </cell>
          <cell r="D13">
            <v>81.007216349999993</v>
          </cell>
          <cell r="E13">
            <v>60.588673530000008</v>
          </cell>
          <cell r="F13">
            <v>443.28790000999999</v>
          </cell>
          <cell r="G13">
            <v>607.68774494000002</v>
          </cell>
          <cell r="H13">
            <v>1192.57153483</v>
          </cell>
          <cell r="J13">
            <v>445.67021615000004</v>
          </cell>
          <cell r="K13">
            <v>520.90515793999998</v>
          </cell>
          <cell r="L13">
            <v>554.31355011000005</v>
          </cell>
          <cell r="M13">
            <v>489.1</v>
          </cell>
          <cell r="N13">
            <v>2009.9889241999999</v>
          </cell>
          <cell r="P13">
            <v>434.6</v>
          </cell>
          <cell r="Q13">
            <v>509.7</v>
          </cell>
          <cell r="R13">
            <v>598.79999999999995</v>
          </cell>
          <cell r="S13">
            <v>438.7</v>
          </cell>
          <cell r="T13">
            <v>1981.8</v>
          </cell>
          <cell r="V13">
            <v>81.007216349999993</v>
          </cell>
          <cell r="W13">
            <v>60.588673530000008</v>
          </cell>
          <cell r="X13">
            <v>443.28790000999999</v>
          </cell>
          <cell r="Y13">
            <v>607.68774494000002</v>
          </cell>
          <cell r="Z13">
            <v>1192.57153483</v>
          </cell>
          <cell r="AB13">
            <v>445.67021615000004</v>
          </cell>
          <cell r="AC13">
            <v>520.90515793999998</v>
          </cell>
          <cell r="AD13">
            <v>554.31355011000005</v>
          </cell>
          <cell r="AE13">
            <v>489.1</v>
          </cell>
          <cell r="AF13">
            <v>2009.9889241999999</v>
          </cell>
          <cell r="AH13">
            <v>434.6</v>
          </cell>
          <cell r="AI13">
            <v>509.70000000000005</v>
          </cell>
          <cell r="AJ13">
            <v>598.79999999999995</v>
          </cell>
          <cell r="AK13">
            <v>438.7</v>
          </cell>
          <cell r="AL13">
            <v>1981.8</v>
          </cell>
          <cell r="AN13">
            <v>424.15118000000001</v>
          </cell>
          <cell r="AO13">
            <v>414.36617000000001</v>
          </cell>
          <cell r="AP13">
            <v>484.55110999999999</v>
          </cell>
          <cell r="AQ13">
            <v>495.88639000000001</v>
          </cell>
          <cell r="AR13">
            <v>1818.9548500000001</v>
          </cell>
          <cell r="AT13">
            <v>414.99912999999958</v>
          </cell>
          <cell r="AU13">
            <v>440.00000000000011</v>
          </cell>
          <cell r="AV13">
            <v>520.00004000000024</v>
          </cell>
          <cell r="AW13">
            <v>475.00185999999974</v>
          </cell>
          <cell r="AX13">
            <v>1850.0010299999999</v>
          </cell>
          <cell r="AZ13">
            <v>414.99912999999958</v>
          </cell>
          <cell r="BA13">
            <v>440.00000000000011</v>
          </cell>
          <cell r="BB13">
            <v>520.00004000000024</v>
          </cell>
          <cell r="BC13">
            <v>475.00185999999974</v>
          </cell>
          <cell r="BD13">
            <v>1850.0010299999999</v>
          </cell>
          <cell r="BF13">
            <v>414.99912999999958</v>
          </cell>
          <cell r="BG13">
            <v>440.00000000000011</v>
          </cell>
          <cell r="BH13">
            <v>520.00004000000024</v>
          </cell>
          <cell r="BI13">
            <v>475.00185999999974</v>
          </cell>
          <cell r="BJ13">
            <v>1850.0010299999999</v>
          </cell>
          <cell r="BL13">
            <v>429.3</v>
          </cell>
          <cell r="BM13">
            <v>486.2</v>
          </cell>
          <cell r="BN13">
            <v>517.20000000000005</v>
          </cell>
          <cell r="BO13">
            <v>462.7</v>
          </cell>
          <cell r="BP13">
            <v>1895.4</v>
          </cell>
          <cell r="BR13">
            <v>424.15118000000001</v>
          </cell>
          <cell r="BS13">
            <v>414.36617000000001</v>
          </cell>
          <cell r="BT13">
            <v>484.55110999999999</v>
          </cell>
          <cell r="BU13">
            <v>495.88639000000001</v>
          </cell>
          <cell r="BV13">
            <v>1818.9548500000001</v>
          </cell>
          <cell r="BX13">
            <v>414.99912999999958</v>
          </cell>
          <cell r="BY13">
            <v>440.00000000000011</v>
          </cell>
          <cell r="BZ13">
            <v>520.00004000000024</v>
          </cell>
          <cell r="CA13">
            <v>475.00185999999974</v>
          </cell>
          <cell r="CB13">
            <v>1850.0010299999999</v>
          </cell>
          <cell r="CD13">
            <v>415</v>
          </cell>
          <cell r="CE13">
            <v>440</v>
          </cell>
          <cell r="CF13">
            <v>520</v>
          </cell>
          <cell r="CG13">
            <v>475</v>
          </cell>
          <cell r="CH13">
            <v>1850</v>
          </cell>
          <cell r="CJ13">
            <v>414.99912999999958</v>
          </cell>
          <cell r="CK13">
            <v>440.00000000000011</v>
          </cell>
          <cell r="CL13">
            <v>520.00004000000024</v>
          </cell>
          <cell r="CM13">
            <v>475.00185999999974</v>
          </cell>
          <cell r="CN13">
            <v>1850.0010299999999</v>
          </cell>
          <cell r="CP13">
            <v>429.3</v>
          </cell>
          <cell r="CQ13">
            <v>445</v>
          </cell>
          <cell r="CR13">
            <v>542.20000000000005</v>
          </cell>
          <cell r="CS13">
            <v>478.9</v>
          </cell>
          <cell r="CT13">
            <v>1895.4</v>
          </cell>
          <cell r="CV13">
            <v>429.3</v>
          </cell>
          <cell r="CW13">
            <v>445</v>
          </cell>
          <cell r="CX13">
            <v>542.20000000000005</v>
          </cell>
          <cell r="CY13">
            <v>478.9</v>
          </cell>
          <cell r="CZ13">
            <v>1895.4</v>
          </cell>
          <cell r="DB13">
            <v>340</v>
          </cell>
          <cell r="DC13">
            <v>398.49799999999999</v>
          </cell>
          <cell r="DD13">
            <v>662.41</v>
          </cell>
          <cell r="DE13">
            <v>576.5</v>
          </cell>
          <cell r="DF13">
            <v>1977.4079999999999</v>
          </cell>
          <cell r="DH13">
            <v>0</v>
          </cell>
          <cell r="DI13">
            <v>0</v>
          </cell>
          <cell r="DJ13">
            <v>0</v>
          </cell>
          <cell r="DK13">
            <v>0</v>
          </cell>
          <cell r="DL13">
            <v>0</v>
          </cell>
          <cell r="DN13">
            <v>340</v>
          </cell>
          <cell r="DO13">
            <v>398.5</v>
          </cell>
          <cell r="DP13">
            <v>654</v>
          </cell>
          <cell r="DQ13">
            <v>576.5</v>
          </cell>
          <cell r="DR13">
            <v>1969</v>
          </cell>
          <cell r="DU13">
            <v>414.99995000000007</v>
          </cell>
          <cell r="DV13">
            <v>477</v>
          </cell>
          <cell r="DW13">
            <v>0</v>
          </cell>
          <cell r="DX13">
            <v>0</v>
          </cell>
          <cell r="DY13">
            <v>0</v>
          </cell>
          <cell r="EA13">
            <v>0</v>
          </cell>
          <cell r="EB13">
            <v>539.4</v>
          </cell>
          <cell r="EC13">
            <v>0</v>
          </cell>
          <cell r="ED13">
            <v>0</v>
          </cell>
          <cell r="EE13">
            <v>539.4</v>
          </cell>
          <cell r="EG13">
            <v>0</v>
          </cell>
          <cell r="EH13">
            <v>0</v>
          </cell>
          <cell r="EI13">
            <v>0</v>
          </cell>
          <cell r="EJ13">
            <v>0</v>
          </cell>
          <cell r="EK13">
            <v>0</v>
          </cell>
          <cell r="EM13">
            <v>415</v>
          </cell>
          <cell r="EN13">
            <v>440</v>
          </cell>
          <cell r="EO13">
            <v>520</v>
          </cell>
          <cell r="EP13">
            <v>475</v>
          </cell>
          <cell r="EQ13">
            <v>1850</v>
          </cell>
          <cell r="ES13">
            <v>434.5</v>
          </cell>
          <cell r="ET13">
            <v>481.48899999999998</v>
          </cell>
          <cell r="EU13">
            <v>609</v>
          </cell>
          <cell r="EV13">
            <v>452.4</v>
          </cell>
          <cell r="EW13">
            <v>1977.3890000000001</v>
          </cell>
          <cell r="EY13">
            <v>434.5</v>
          </cell>
          <cell r="EZ13">
            <v>0</v>
          </cell>
          <cell r="FA13">
            <v>609</v>
          </cell>
          <cell r="FB13">
            <v>452.4</v>
          </cell>
          <cell r="FC13">
            <v>1495.9</v>
          </cell>
          <cell r="FE13">
            <v>434.5</v>
          </cell>
          <cell r="FF13">
            <v>0</v>
          </cell>
          <cell r="FG13">
            <v>0</v>
          </cell>
          <cell r="FH13">
            <v>0</v>
          </cell>
          <cell r="FI13">
            <v>434.5</v>
          </cell>
          <cell r="FK13">
            <v>434.5</v>
          </cell>
          <cell r="FL13">
            <v>0</v>
          </cell>
          <cell r="FM13">
            <v>0</v>
          </cell>
          <cell r="FN13">
            <v>0</v>
          </cell>
          <cell r="FO13">
            <v>434.5</v>
          </cell>
          <cell r="FQ13">
            <v>434.5</v>
          </cell>
          <cell r="FR13">
            <v>509.70000000000005</v>
          </cell>
          <cell r="FS13">
            <v>564.95000000000005</v>
          </cell>
          <cell r="FT13">
            <v>447.5</v>
          </cell>
          <cell r="FU13">
            <v>1956.65</v>
          </cell>
          <cell r="FW13">
            <v>434.6</v>
          </cell>
          <cell r="FX13">
            <v>509.70000000000005</v>
          </cell>
          <cell r="FY13">
            <v>580</v>
          </cell>
          <cell r="FZ13">
            <v>580</v>
          </cell>
          <cell r="GA13">
            <v>2104.3000000000002</v>
          </cell>
          <cell r="GC13">
            <v>434.6</v>
          </cell>
          <cell r="GD13">
            <v>509.70000000000005</v>
          </cell>
          <cell r="GE13">
            <v>598.79999999999995</v>
          </cell>
          <cell r="GF13">
            <v>432.5</v>
          </cell>
          <cell r="GG13">
            <v>1975.6</v>
          </cell>
          <cell r="GI13">
            <v>434.6</v>
          </cell>
          <cell r="GJ13">
            <v>509.70000000000005</v>
          </cell>
          <cell r="GK13">
            <v>598.79999999999995</v>
          </cell>
          <cell r="GL13">
            <v>0</v>
          </cell>
          <cell r="GM13">
            <v>1543.1</v>
          </cell>
          <cell r="GO13">
            <v>434.6</v>
          </cell>
          <cell r="GP13">
            <v>509.70000000000005</v>
          </cell>
          <cell r="GQ13">
            <v>598.79999999999995</v>
          </cell>
          <cell r="GR13">
            <v>432</v>
          </cell>
          <cell r="GS13">
            <v>1975.1</v>
          </cell>
          <cell r="GU13">
            <v>415</v>
          </cell>
          <cell r="GV13">
            <v>440</v>
          </cell>
          <cell r="GW13">
            <v>520</v>
          </cell>
          <cell r="GX13">
            <v>475</v>
          </cell>
          <cell r="GY13">
            <v>1850</v>
          </cell>
          <cell r="HA13">
            <v>0</v>
          </cell>
          <cell r="HB13">
            <v>0</v>
          </cell>
          <cell r="HC13">
            <v>0</v>
          </cell>
          <cell r="HD13">
            <v>0</v>
          </cell>
          <cell r="HE13">
            <v>0</v>
          </cell>
          <cell r="HG13">
            <v>0</v>
          </cell>
          <cell r="HH13">
            <v>0</v>
          </cell>
          <cell r="HI13">
            <v>0</v>
          </cell>
          <cell r="HJ13">
            <v>0</v>
          </cell>
          <cell r="HK13">
            <v>0</v>
          </cell>
          <cell r="HM13">
            <v>434.6</v>
          </cell>
          <cell r="HN13">
            <v>539</v>
          </cell>
          <cell r="HO13">
            <v>0</v>
          </cell>
          <cell r="HP13">
            <v>0</v>
          </cell>
          <cell r="HQ13">
            <v>973.6</v>
          </cell>
          <cell r="HS13">
            <v>434.6</v>
          </cell>
          <cell r="HT13">
            <v>478.93516904281836</v>
          </cell>
          <cell r="HU13">
            <v>561.81378628551988</v>
          </cell>
          <cell r="HV13">
            <v>398.69255774071149</v>
          </cell>
          <cell r="HW13">
            <v>1874.0415130690496</v>
          </cell>
          <cell r="HY13">
            <v>434.6</v>
          </cell>
          <cell r="HZ13">
            <v>0</v>
          </cell>
          <cell r="IA13">
            <v>0</v>
          </cell>
          <cell r="IB13">
            <v>0</v>
          </cell>
          <cell r="IC13">
            <v>434.6</v>
          </cell>
          <cell r="IE13">
            <v>434.6</v>
          </cell>
          <cell r="IF13">
            <v>509.70000000000005</v>
          </cell>
          <cell r="IG13">
            <v>567.5</v>
          </cell>
          <cell r="IH13">
            <v>0</v>
          </cell>
          <cell r="II13">
            <v>1511.8000000000002</v>
          </cell>
          <cell r="IK13">
            <v>434.6</v>
          </cell>
          <cell r="IL13">
            <v>414.36617000000001</v>
          </cell>
          <cell r="IM13">
            <v>599.4</v>
          </cell>
          <cell r="IN13">
            <v>0</v>
          </cell>
          <cell r="IO13">
            <v>1448.36617</v>
          </cell>
          <cell r="IQ13">
            <v>434.6</v>
          </cell>
          <cell r="IR13">
            <v>509.70000000000005</v>
          </cell>
          <cell r="IS13">
            <v>598.79999999999995</v>
          </cell>
          <cell r="IT13">
            <v>0</v>
          </cell>
          <cell r="IU13">
            <v>1543.1</v>
          </cell>
          <cell r="IW13">
            <v>434.6</v>
          </cell>
          <cell r="IX13">
            <v>509.70000000000005</v>
          </cell>
          <cell r="IY13">
            <v>598.79999999999995</v>
          </cell>
          <cell r="IZ13">
            <v>0</v>
          </cell>
          <cell r="JA13">
            <v>1543.1</v>
          </cell>
          <cell r="JC13">
            <v>434.6</v>
          </cell>
          <cell r="JD13">
            <v>509.70000000000005</v>
          </cell>
          <cell r="JE13">
            <v>598.79999999999995</v>
          </cell>
          <cell r="JF13">
            <v>0</v>
          </cell>
          <cell r="JG13">
            <v>1543.1</v>
          </cell>
          <cell r="JJ13">
            <v>340</v>
          </cell>
          <cell r="JK13">
            <v>398.5</v>
          </cell>
          <cell r="JL13">
            <v>654</v>
          </cell>
          <cell r="JM13">
            <v>576.5</v>
          </cell>
          <cell r="JN13">
            <v>1969</v>
          </cell>
          <cell r="JP13">
            <v>430.96899999999999</v>
          </cell>
          <cell r="JQ13">
            <v>0</v>
          </cell>
          <cell r="JR13">
            <v>0</v>
          </cell>
          <cell r="JS13">
            <v>0</v>
          </cell>
          <cell r="JT13">
            <v>0</v>
          </cell>
          <cell r="JV13">
            <v>434.6</v>
          </cell>
          <cell r="JW13">
            <v>481.49</v>
          </cell>
          <cell r="JX13">
            <v>608.50900000000001</v>
          </cell>
          <cell r="JY13">
            <v>452.13099999999997</v>
          </cell>
          <cell r="JZ13">
            <v>1976.73</v>
          </cell>
          <cell r="KB13">
            <v>434.6</v>
          </cell>
          <cell r="KC13">
            <v>478.9</v>
          </cell>
          <cell r="KD13">
            <v>608.50900000000001</v>
          </cell>
          <cell r="KE13">
            <v>452.13099999999997</v>
          </cell>
          <cell r="KF13">
            <v>1974.1399999999999</v>
          </cell>
          <cell r="KH13">
            <v>434.6</v>
          </cell>
          <cell r="KI13">
            <v>481.49</v>
          </cell>
          <cell r="KJ13">
            <v>564.9</v>
          </cell>
          <cell r="KK13">
            <v>0</v>
          </cell>
          <cell r="KL13">
            <v>1480.99</v>
          </cell>
          <cell r="KN13">
            <v>434.6</v>
          </cell>
          <cell r="KO13">
            <v>509.70000000000005</v>
          </cell>
          <cell r="KP13">
            <v>577.4</v>
          </cell>
          <cell r="KQ13">
            <v>0</v>
          </cell>
          <cell r="KR13">
            <v>1521.7</v>
          </cell>
          <cell r="KT13">
            <v>434.6</v>
          </cell>
          <cell r="KU13">
            <v>509.70000000000005</v>
          </cell>
          <cell r="KV13">
            <v>598.79999999999995</v>
          </cell>
          <cell r="KW13">
            <v>432.5</v>
          </cell>
          <cell r="KX13">
            <v>1975.6</v>
          </cell>
          <cell r="KZ13">
            <v>434.6</v>
          </cell>
          <cell r="LA13">
            <v>509.70000000000005</v>
          </cell>
          <cell r="LB13">
            <v>598.79999999999995</v>
          </cell>
          <cell r="LC13">
            <v>433.56200000000001</v>
          </cell>
          <cell r="LD13">
            <v>1976.6619999999998</v>
          </cell>
          <cell r="LF13">
            <v>312.3</v>
          </cell>
          <cell r="LG13">
            <v>433.5</v>
          </cell>
          <cell r="LH13">
            <v>694.67</v>
          </cell>
          <cell r="LI13">
            <v>493.85</v>
          </cell>
          <cell r="LJ13">
            <v>1934.3199999999997</v>
          </cell>
          <cell r="LL13">
            <v>598.79999999999995</v>
          </cell>
          <cell r="LN13">
            <v>0</v>
          </cell>
          <cell r="LO13">
            <v>0</v>
          </cell>
          <cell r="LP13">
            <v>0</v>
          </cell>
          <cell r="LQ13">
            <v>0</v>
          </cell>
          <cell r="LR13">
            <v>0</v>
          </cell>
        </row>
        <row r="14">
          <cell r="B14" t="str">
            <v>Net Revenue $M</v>
          </cell>
          <cell r="C14" t="str">
            <v>Net Revenue $M</v>
          </cell>
          <cell r="D14">
            <v>1087.5611404800022</v>
          </cell>
          <cell r="E14">
            <v>1161.25919002</v>
          </cell>
          <cell r="F14">
            <v>1460.8822481600002</v>
          </cell>
          <cell r="G14">
            <v>1589.2413453699992</v>
          </cell>
          <cell r="H14">
            <v>5298.9439240300007</v>
          </cell>
          <cell r="J14">
            <v>1397.1559056799999</v>
          </cell>
          <cell r="K14">
            <v>1441.08413685</v>
          </cell>
          <cell r="L14">
            <v>1428.51478309</v>
          </cell>
          <cell r="M14">
            <v>1239.3399999999997</v>
          </cell>
          <cell r="N14">
            <v>5506.0948256199999</v>
          </cell>
          <cell r="P14">
            <v>1029.671</v>
          </cell>
          <cell r="Q14">
            <v>942.37199999999996</v>
          </cell>
          <cell r="R14">
            <v>1060.8999999999999</v>
          </cell>
          <cell r="S14">
            <v>957.62800000000004</v>
          </cell>
          <cell r="T14">
            <v>3990.5710000000004</v>
          </cell>
          <cell r="V14">
            <v>1087.5611404800022</v>
          </cell>
          <cell r="W14">
            <v>1161.25919002</v>
          </cell>
          <cell r="X14">
            <v>1460.8822481600002</v>
          </cell>
          <cell r="Y14">
            <v>1589.2413453699992</v>
          </cell>
          <cell r="Z14">
            <v>5298.9439240300007</v>
          </cell>
          <cell r="AB14">
            <v>1397.1559056799999</v>
          </cell>
          <cell r="AC14">
            <v>1441.08413685</v>
          </cell>
          <cell r="AD14">
            <v>1428.51478309</v>
          </cell>
          <cell r="AE14">
            <v>1239.3399999999997</v>
          </cell>
          <cell r="AF14">
            <v>5506.0948256199999</v>
          </cell>
          <cell r="AH14">
            <v>1029.671</v>
          </cell>
          <cell r="AI14">
            <v>942.37199999999996</v>
          </cell>
          <cell r="AJ14">
            <v>1060.5999999999999</v>
          </cell>
          <cell r="AK14">
            <v>957.62800000000004</v>
          </cell>
          <cell r="AL14">
            <v>3990.5710000000004</v>
          </cell>
          <cell r="AN14">
            <v>1372.7680499999997</v>
          </cell>
          <cell r="AO14">
            <v>1402.1140799999994</v>
          </cell>
          <cell r="AP14">
            <v>1549.5768599999997</v>
          </cell>
          <cell r="AQ14">
            <v>1575.2873199999999</v>
          </cell>
          <cell r="AR14">
            <v>5899.7463099999986</v>
          </cell>
          <cell r="AT14">
            <v>1200.12399</v>
          </cell>
          <cell r="AU14">
            <v>1274.5339899999999</v>
          </cell>
          <cell r="AV14">
            <v>1449.8983200000002</v>
          </cell>
          <cell r="AW14">
            <v>1475.2300599999994</v>
          </cell>
          <cell r="AX14">
            <v>5399.7863599999991</v>
          </cell>
          <cell r="AZ14">
            <v>1200.12399</v>
          </cell>
          <cell r="BA14">
            <v>1274.5339899999999</v>
          </cell>
          <cell r="BB14">
            <v>1449.8983200000002</v>
          </cell>
          <cell r="BC14">
            <v>1475.2300599999994</v>
          </cell>
          <cell r="BD14">
            <v>5399.7863599999991</v>
          </cell>
          <cell r="BF14">
            <v>1200.12399</v>
          </cell>
          <cell r="BG14">
            <v>1274.5339899999999</v>
          </cell>
          <cell r="BH14">
            <v>1399.8983200000002</v>
          </cell>
          <cell r="BI14">
            <v>1375.2300599999994</v>
          </cell>
          <cell r="BJ14">
            <v>5249.7863599999991</v>
          </cell>
          <cell r="BL14">
            <v>1043.8</v>
          </cell>
          <cell r="BM14">
            <v>1199.81</v>
          </cell>
          <cell r="BN14">
            <v>1325.31</v>
          </cell>
          <cell r="BO14">
            <v>1356.32</v>
          </cell>
          <cell r="BP14">
            <v>4925.24</v>
          </cell>
          <cell r="BR14">
            <v>1372.7680499999997</v>
          </cell>
          <cell r="BS14">
            <v>1402.1140799999994</v>
          </cell>
          <cell r="BT14">
            <v>1549.5768599999997</v>
          </cell>
          <cell r="BU14">
            <v>1575.2873199999999</v>
          </cell>
          <cell r="BV14">
            <v>5899.7463099999986</v>
          </cell>
          <cell r="BX14">
            <v>1200.12399</v>
          </cell>
          <cell r="BY14">
            <v>1274.5339899999999</v>
          </cell>
          <cell r="BZ14">
            <v>1449.8983200000002</v>
          </cell>
          <cell r="CA14">
            <v>1475.2300599999994</v>
          </cell>
          <cell r="CB14">
            <v>5399.7863599999991</v>
          </cell>
          <cell r="CD14">
            <v>1050</v>
          </cell>
          <cell r="CE14">
            <v>1200</v>
          </cell>
          <cell r="CF14">
            <v>1490</v>
          </cell>
          <cell r="CG14">
            <v>1510</v>
          </cell>
          <cell r="CH14">
            <v>5250</v>
          </cell>
          <cell r="CJ14">
            <v>1200.12399</v>
          </cell>
          <cell r="CK14">
            <v>1274.5339899999999</v>
          </cell>
          <cell r="CL14">
            <v>1399.8983200000002</v>
          </cell>
          <cell r="CM14">
            <v>1375.2300599999994</v>
          </cell>
          <cell r="CN14">
            <v>5249.7863599999991</v>
          </cell>
          <cell r="CP14">
            <v>1049.5</v>
          </cell>
          <cell r="CQ14">
            <v>1150.2099999999998</v>
          </cell>
          <cell r="CR14">
            <v>1350.03</v>
          </cell>
          <cell r="CS14">
            <v>1349.87</v>
          </cell>
          <cell r="CT14">
            <v>4899.6100000000006</v>
          </cell>
          <cell r="CV14">
            <v>1049.5</v>
          </cell>
          <cell r="CW14">
            <v>1150.2099999999998</v>
          </cell>
          <cell r="CX14">
            <v>1350.03</v>
          </cell>
          <cell r="CY14">
            <v>1349.87</v>
          </cell>
          <cell r="CZ14">
            <v>4899.6100000000006</v>
          </cell>
          <cell r="DB14">
            <v>900.03000000000009</v>
          </cell>
          <cell r="DC14">
            <v>975.28800000000001</v>
          </cell>
          <cell r="DD14">
            <v>1273.326</v>
          </cell>
          <cell r="DE14">
            <v>1198.183</v>
          </cell>
          <cell r="DF14">
            <v>4346.8270000000002</v>
          </cell>
          <cell r="DH14">
            <v>875.21630811936166</v>
          </cell>
          <cell r="DI14">
            <v>949.57515614156841</v>
          </cell>
          <cell r="DJ14">
            <v>1220.3431991672451</v>
          </cell>
          <cell r="DK14">
            <v>1154.8344552394171</v>
          </cell>
          <cell r="DL14">
            <v>4199.9691186675918</v>
          </cell>
          <cell r="DN14">
            <v>874.92</v>
          </cell>
          <cell r="DO14">
            <v>950</v>
          </cell>
          <cell r="DP14">
            <v>1219.5999999999999</v>
          </cell>
          <cell r="DQ14">
            <v>1154.9929999999999</v>
          </cell>
          <cell r="DR14">
            <v>4199.5129999999999</v>
          </cell>
          <cell r="DU14">
            <v>1052.7408600000001</v>
          </cell>
          <cell r="DV14">
            <v>999</v>
          </cell>
          <cell r="DW14">
            <v>1000</v>
          </cell>
          <cell r="DX14">
            <v>0</v>
          </cell>
          <cell r="DY14">
            <v>0</v>
          </cell>
          <cell r="EA14">
            <v>1051</v>
          </cell>
          <cell r="EB14">
            <v>1043.5</v>
          </cell>
          <cell r="EC14">
            <v>0</v>
          </cell>
          <cell r="ED14">
            <v>0</v>
          </cell>
          <cell r="EE14">
            <v>2094.5</v>
          </cell>
          <cell r="EG14">
            <v>1051</v>
          </cell>
          <cell r="EH14">
            <v>0</v>
          </cell>
          <cell r="EI14">
            <v>0</v>
          </cell>
          <cell r="EJ14">
            <v>0</v>
          </cell>
          <cell r="EK14">
            <v>1051</v>
          </cell>
          <cell r="EM14">
            <v>1050</v>
          </cell>
          <cell r="EN14">
            <v>1200</v>
          </cell>
          <cell r="EO14">
            <v>1490</v>
          </cell>
          <cell r="EP14">
            <v>1510</v>
          </cell>
          <cell r="EQ14">
            <v>5250</v>
          </cell>
          <cell r="ES14">
            <v>1029.5710000000001</v>
          </cell>
          <cell r="ET14">
            <v>1029.9489999999998</v>
          </cell>
          <cell r="EU14">
            <v>1333</v>
          </cell>
          <cell r="EV14">
            <v>1257.9000000000001</v>
          </cell>
          <cell r="EW14">
            <v>4650.42</v>
          </cell>
          <cell r="EY14">
            <v>1029.5710000000001</v>
          </cell>
          <cell r="EZ14">
            <v>1017</v>
          </cell>
          <cell r="FA14">
            <v>1333</v>
          </cell>
          <cell r="FB14">
            <v>1257.9000000000001</v>
          </cell>
          <cell r="FC14">
            <v>4637.4709999999995</v>
          </cell>
          <cell r="FE14">
            <v>1029.5710000000001</v>
          </cell>
          <cell r="FF14">
            <v>1033.2</v>
          </cell>
          <cell r="FG14">
            <v>0</v>
          </cell>
          <cell r="FH14">
            <v>0</v>
          </cell>
          <cell r="FI14">
            <v>2062.7710000000002</v>
          </cell>
          <cell r="FK14">
            <v>1029.5710000000001</v>
          </cell>
          <cell r="FL14">
            <v>1033.2</v>
          </cell>
          <cell r="FM14">
            <v>0</v>
          </cell>
          <cell r="FN14">
            <v>0</v>
          </cell>
          <cell r="FO14">
            <v>2062.7710000000002</v>
          </cell>
          <cell r="FQ14">
            <v>1029.671</v>
          </cell>
          <cell r="FR14">
            <v>942.37199999999996</v>
          </cell>
          <cell r="FS14">
            <v>1000.09</v>
          </cell>
          <cell r="FT14">
            <v>999.94999999999982</v>
          </cell>
          <cell r="FU14">
            <v>3972.0830000000001</v>
          </cell>
          <cell r="FW14">
            <v>1029.671</v>
          </cell>
          <cell r="FX14">
            <v>942.37199999999996</v>
          </cell>
          <cell r="FY14">
            <v>1040.3</v>
          </cell>
          <cell r="FZ14">
            <v>1055.3</v>
          </cell>
          <cell r="GA14">
            <v>4067.643</v>
          </cell>
          <cell r="GC14">
            <v>1029.6470000000002</v>
          </cell>
          <cell r="GD14">
            <v>942.5</v>
          </cell>
          <cell r="GE14">
            <v>1060.5999999999999</v>
          </cell>
          <cell r="GF14">
            <v>981.2</v>
          </cell>
          <cell r="GG14">
            <v>4013.9470000000001</v>
          </cell>
          <cell r="GI14">
            <v>1029.6470000000002</v>
          </cell>
          <cell r="GJ14">
            <v>942.5</v>
          </cell>
          <cell r="GK14">
            <v>1060.5999999999999</v>
          </cell>
          <cell r="GL14">
            <v>955.5</v>
          </cell>
          <cell r="GM14">
            <v>3988.2470000000003</v>
          </cell>
          <cell r="GO14">
            <v>1029.6470000000002</v>
          </cell>
          <cell r="GP14">
            <v>942.5</v>
          </cell>
          <cell r="GQ14">
            <v>1060.5999999999999</v>
          </cell>
          <cell r="GR14">
            <v>971.7</v>
          </cell>
          <cell r="GS14">
            <v>4004.4470000000001</v>
          </cell>
          <cell r="GU14">
            <v>1046.3000000000002</v>
          </cell>
          <cell r="GV14">
            <v>1200</v>
          </cell>
          <cell r="GW14">
            <v>1489.9</v>
          </cell>
          <cell r="GX14">
            <v>1510.0000000000002</v>
          </cell>
          <cell r="GY14">
            <v>5246.2000000000007</v>
          </cell>
          <cell r="HA14">
            <v>1044</v>
          </cell>
          <cell r="HB14">
            <v>1181.1999999999998</v>
          </cell>
          <cell r="HC14">
            <v>0</v>
          </cell>
          <cell r="HD14">
            <v>0</v>
          </cell>
          <cell r="HE14">
            <v>2225.1999999999998</v>
          </cell>
          <cell r="HG14">
            <v>1044</v>
          </cell>
          <cell r="HH14">
            <v>1181.1999999999998</v>
          </cell>
          <cell r="HI14">
            <v>0</v>
          </cell>
          <cell r="HJ14">
            <v>0</v>
          </cell>
          <cell r="HK14">
            <v>2225.1999999999998</v>
          </cell>
          <cell r="HM14">
            <v>1029.671</v>
          </cell>
          <cell r="HN14">
            <v>1044</v>
          </cell>
          <cell r="HO14">
            <v>0</v>
          </cell>
          <cell r="HP14">
            <v>0</v>
          </cell>
          <cell r="HQ14">
            <v>2073.6710000000003</v>
          </cell>
          <cell r="HS14">
            <v>1029.671</v>
          </cell>
          <cell r="HT14">
            <v>1033.1663033268853</v>
          </cell>
          <cell r="HU14">
            <v>1217.7984401653289</v>
          </cell>
          <cell r="HV14">
            <v>1177.5851970050915</v>
          </cell>
          <cell r="HW14">
            <v>4458.2209404973055</v>
          </cell>
          <cell r="HY14">
            <v>1029.671</v>
          </cell>
          <cell r="HZ14">
            <v>0</v>
          </cell>
          <cell r="IA14">
            <v>0</v>
          </cell>
          <cell r="IB14">
            <v>0</v>
          </cell>
          <cell r="IC14">
            <v>1029.671</v>
          </cell>
          <cell r="IE14">
            <v>1029.671</v>
          </cell>
          <cell r="IF14">
            <v>942.37199999999996</v>
          </cell>
          <cell r="IG14">
            <v>1057.49</v>
          </cell>
          <cell r="IH14">
            <v>0</v>
          </cell>
          <cell r="II14">
            <v>3029.5330000000004</v>
          </cell>
          <cell r="IK14">
            <v>1029.671</v>
          </cell>
          <cell r="IL14">
            <v>1402.1140799999994</v>
          </cell>
          <cell r="IM14">
            <v>1069.1999999999998</v>
          </cell>
          <cell r="IN14">
            <v>0</v>
          </cell>
          <cell r="IO14">
            <v>3500.9850799999995</v>
          </cell>
          <cell r="IQ14">
            <v>1029.671</v>
          </cell>
          <cell r="IR14">
            <v>942.37199999999996</v>
          </cell>
          <cell r="IS14">
            <v>1060.5999999999999</v>
          </cell>
          <cell r="IT14">
            <v>947</v>
          </cell>
          <cell r="IU14">
            <v>3979.643</v>
          </cell>
          <cell r="IW14">
            <v>1029.671</v>
          </cell>
          <cell r="IX14">
            <v>942.3</v>
          </cell>
          <cell r="IY14">
            <v>1060.5999999999999</v>
          </cell>
          <cell r="IZ14">
            <v>971.4</v>
          </cell>
          <cell r="JA14">
            <v>4003.971</v>
          </cell>
          <cell r="JC14">
            <v>1029.6470000000002</v>
          </cell>
          <cell r="JD14">
            <v>942.5</v>
          </cell>
          <cell r="JE14">
            <v>1060.5999999999999</v>
          </cell>
          <cell r="JF14">
            <v>961.9</v>
          </cell>
          <cell r="JG14">
            <v>3994.6470000000004</v>
          </cell>
          <cell r="JJ14">
            <v>899.92</v>
          </cell>
          <cell r="JK14">
            <v>975</v>
          </cell>
          <cell r="JL14">
            <v>1264.5999999999999</v>
          </cell>
          <cell r="JM14">
            <v>1198.9929999999999</v>
          </cell>
          <cell r="JN14">
            <v>4338.5129999999999</v>
          </cell>
          <cell r="JP14">
            <v>1043.9739999999999</v>
          </cell>
          <cell r="JQ14">
            <v>0</v>
          </cell>
          <cell r="JR14">
            <v>0</v>
          </cell>
          <cell r="JS14">
            <v>0</v>
          </cell>
          <cell r="JT14">
            <v>0</v>
          </cell>
          <cell r="JV14">
            <v>1029.671</v>
          </cell>
          <cell r="JW14">
            <v>1044.0005000000001</v>
          </cell>
          <cell r="JX14">
            <v>1340.981</v>
          </cell>
          <cell r="JY14">
            <v>1259.8118979999999</v>
          </cell>
          <cell r="JZ14">
            <v>4674.4643980000001</v>
          </cell>
          <cell r="KB14">
            <v>1029.671</v>
          </cell>
          <cell r="KC14">
            <v>1015.7139999999999</v>
          </cell>
          <cell r="KD14">
            <v>1340.981</v>
          </cell>
          <cell r="KE14">
            <v>1259.8118979999999</v>
          </cell>
          <cell r="KF14">
            <v>4646.1778980000008</v>
          </cell>
          <cell r="KH14">
            <v>1029.671</v>
          </cell>
          <cell r="KI14">
            <v>1044.0005000000001</v>
          </cell>
          <cell r="KJ14">
            <v>1055.44</v>
          </cell>
          <cell r="KK14">
            <v>0</v>
          </cell>
          <cell r="KL14">
            <v>3129.1115</v>
          </cell>
          <cell r="KN14">
            <v>1029.671</v>
          </cell>
          <cell r="KO14">
            <v>942.37199999999996</v>
          </cell>
          <cell r="KP14">
            <v>1047.1999999999998</v>
          </cell>
          <cell r="KQ14">
            <v>0</v>
          </cell>
          <cell r="KR14">
            <v>3019.2429999999999</v>
          </cell>
          <cell r="KT14">
            <v>1029.6470000000002</v>
          </cell>
          <cell r="KU14">
            <v>942.5</v>
          </cell>
          <cell r="KV14">
            <v>1060.5999999999999</v>
          </cell>
          <cell r="KW14">
            <v>981.173</v>
          </cell>
          <cell r="KX14">
            <v>4013.9199999999996</v>
          </cell>
          <cell r="KZ14">
            <v>1029.6470000000002</v>
          </cell>
          <cell r="LA14">
            <v>942.5</v>
          </cell>
          <cell r="LB14">
            <v>1060.5999999999999</v>
          </cell>
          <cell r="LC14">
            <v>961.82999999999993</v>
          </cell>
          <cell r="LD14">
            <v>3994.5769999999993</v>
          </cell>
          <cell r="LF14">
            <v>860.97900000000004</v>
          </cell>
          <cell r="LG14">
            <v>1000.042</v>
          </cell>
          <cell r="LH14">
            <v>1343.9849999999997</v>
          </cell>
          <cell r="LI14">
            <v>1153.4679999999998</v>
          </cell>
          <cell r="LJ14">
            <v>4358.4740000000002</v>
          </cell>
          <cell r="LL14">
            <v>1060.5999999999999</v>
          </cell>
          <cell r="LN14">
            <v>1030</v>
          </cell>
          <cell r="LO14">
            <v>942</v>
          </cell>
          <cell r="LP14">
            <v>1061</v>
          </cell>
          <cell r="LQ14">
            <v>954.91295678565234</v>
          </cell>
          <cell r="LR14">
            <v>3988.0156027295347</v>
          </cell>
        </row>
        <row r="15">
          <cell r="B15" t="str">
            <v>Gross Margin $M</v>
          </cell>
          <cell r="C15" t="str">
            <v>Gross Margin $M</v>
          </cell>
          <cell r="D15">
            <v>444.82229746999997</v>
          </cell>
          <cell r="E15">
            <v>458.76244193000002</v>
          </cell>
          <cell r="F15">
            <v>521.31959286999995</v>
          </cell>
          <cell r="G15">
            <v>552.54630871000006</v>
          </cell>
          <cell r="H15">
            <v>1977.55064098</v>
          </cell>
          <cell r="J15">
            <v>487</v>
          </cell>
          <cell r="K15">
            <v>498</v>
          </cell>
          <cell r="L15">
            <v>493.98041199252202</v>
          </cell>
          <cell r="M15">
            <v>418.46899999999999</v>
          </cell>
          <cell r="N15">
            <v>1897.4494119925221</v>
          </cell>
          <cell r="P15">
            <v>326</v>
          </cell>
          <cell r="Q15">
            <v>232.154</v>
          </cell>
          <cell r="R15">
            <v>238.6</v>
          </cell>
          <cell r="S15">
            <v>283.16000000000003</v>
          </cell>
          <cell r="T15">
            <v>1079.914</v>
          </cell>
          <cell r="V15">
            <v>446.62229747000003</v>
          </cell>
          <cell r="W15">
            <v>459.56244193000003</v>
          </cell>
          <cell r="X15">
            <v>522.41959286999997</v>
          </cell>
          <cell r="Y15">
            <v>553.74630870999999</v>
          </cell>
          <cell r="Z15">
            <v>1982.6506409799999</v>
          </cell>
          <cell r="AB15">
            <v>488.15605815000004</v>
          </cell>
          <cell r="AC15">
            <v>498.77265849999998</v>
          </cell>
          <cell r="AD15">
            <v>494.89019999999999</v>
          </cell>
          <cell r="AE15">
            <v>417.875</v>
          </cell>
          <cell r="AF15">
            <v>1899.6939166500001</v>
          </cell>
          <cell r="AH15">
            <v>326.72000000000003</v>
          </cell>
          <cell r="AI15">
            <v>265.95339999999999</v>
          </cell>
          <cell r="AJ15">
            <v>239.047</v>
          </cell>
          <cell r="AK15">
            <v>283.86173100000002</v>
          </cell>
          <cell r="AL15">
            <v>1115.5821310000001</v>
          </cell>
          <cell r="AN15">
            <v>480.46777730000002</v>
          </cell>
          <cell r="AO15">
            <v>490.7</v>
          </cell>
          <cell r="AP15">
            <v>542.5</v>
          </cell>
          <cell r="AQ15">
            <v>551.25</v>
          </cell>
          <cell r="AR15">
            <v>2064.9177773000001</v>
          </cell>
          <cell r="AT15">
            <v>420.04339649999997</v>
          </cell>
          <cell r="AU15">
            <v>446.08689649999997</v>
          </cell>
          <cell r="AV15">
            <v>502.02729330000011</v>
          </cell>
          <cell r="AW15">
            <v>510.79840827499982</v>
          </cell>
          <cell r="AX15">
            <v>1878.9559945749997</v>
          </cell>
          <cell r="AZ15">
            <v>420.04339649999997</v>
          </cell>
          <cell r="BA15">
            <v>446.08689649999997</v>
          </cell>
          <cell r="BB15">
            <v>502.02729330000011</v>
          </cell>
          <cell r="BC15">
            <v>510.79840827499982</v>
          </cell>
          <cell r="BD15">
            <v>1878.9559945749997</v>
          </cell>
          <cell r="BF15">
            <v>420.04339649999997</v>
          </cell>
          <cell r="BG15">
            <v>446.08689649999997</v>
          </cell>
          <cell r="BH15">
            <v>482.26497124000002</v>
          </cell>
          <cell r="BI15">
            <v>474.45437069999974</v>
          </cell>
          <cell r="BJ15">
            <v>1822.8496349399998</v>
          </cell>
          <cell r="BL15">
            <v>346.25749999999994</v>
          </cell>
          <cell r="BM15">
            <v>408.23539999999997</v>
          </cell>
          <cell r="BN15">
            <v>466.59440000000012</v>
          </cell>
          <cell r="BO15">
            <v>483.55110000000002</v>
          </cell>
          <cell r="BP15">
            <v>1704.6384000000003</v>
          </cell>
          <cell r="BR15">
            <v>482.46777730000002</v>
          </cell>
          <cell r="BS15">
            <v>492.7</v>
          </cell>
          <cell r="BT15">
            <v>544.5</v>
          </cell>
          <cell r="BU15">
            <v>553.25</v>
          </cell>
          <cell r="BV15">
            <v>2072.9177773000001</v>
          </cell>
          <cell r="BX15">
            <v>420.74339649999996</v>
          </cell>
          <cell r="BY15">
            <v>446.78689650000001</v>
          </cell>
          <cell r="BZ15">
            <v>502.62729330000002</v>
          </cell>
          <cell r="CA15">
            <v>511.49840827499997</v>
          </cell>
          <cell r="CB15">
            <v>1881.655994575</v>
          </cell>
          <cell r="CD15">
            <v>357.72199999999998</v>
          </cell>
          <cell r="CE15">
            <v>408.66600000000005</v>
          </cell>
          <cell r="CF15">
            <v>516.09899999999993</v>
          </cell>
          <cell r="CG15">
            <v>523.15</v>
          </cell>
          <cell r="CH15">
            <v>1805.6370000000002</v>
          </cell>
          <cell r="CJ15">
            <v>420.72199999999998</v>
          </cell>
          <cell r="CK15">
            <v>446.916</v>
          </cell>
          <cell r="CL15">
            <v>482.85899999999998</v>
          </cell>
          <cell r="CM15">
            <v>475.06499999999994</v>
          </cell>
          <cell r="CN15">
            <v>1825.5619999999999</v>
          </cell>
          <cell r="CP15">
            <v>352.03583443872691</v>
          </cell>
          <cell r="CQ15">
            <v>393.52247249999999</v>
          </cell>
          <cell r="CR15">
            <v>471.25818999999996</v>
          </cell>
          <cell r="CS15">
            <v>479.52606000000003</v>
          </cell>
          <cell r="CT15">
            <v>1696.3425569387268</v>
          </cell>
          <cell r="CV15">
            <v>352.03583443872691</v>
          </cell>
          <cell r="CW15">
            <v>393.52247249999999</v>
          </cell>
          <cell r="CX15">
            <v>471.25818999999996</v>
          </cell>
          <cell r="CY15">
            <v>479.52606000000003</v>
          </cell>
          <cell r="CZ15">
            <v>1696.3425569387268</v>
          </cell>
          <cell r="DB15">
            <v>295.5</v>
          </cell>
          <cell r="DC15">
            <v>322.22399999999999</v>
          </cell>
          <cell r="DD15">
            <v>429.923</v>
          </cell>
          <cell r="DE15">
            <v>419.12299999999999</v>
          </cell>
          <cell r="DF15">
            <v>1466.77</v>
          </cell>
          <cell r="DH15">
            <v>287.29166666666669</v>
          </cell>
          <cell r="DI15">
            <v>313.96184615384612</v>
          </cell>
          <cell r="DJ15">
            <v>414.62929644268775</v>
          </cell>
          <cell r="DK15">
            <v>403.74233944954125</v>
          </cell>
          <cell r="DL15">
            <v>1419.6251487127417</v>
          </cell>
          <cell r="DN15">
            <v>287.29166666666669</v>
          </cell>
          <cell r="DO15">
            <v>313.96184615384612</v>
          </cell>
          <cell r="DP15">
            <v>414.62929644268775</v>
          </cell>
          <cell r="DQ15">
            <v>403.74233944954125</v>
          </cell>
          <cell r="DR15">
            <v>1419.6251487127417</v>
          </cell>
          <cell r="DU15">
            <v>357.93189240000004</v>
          </cell>
          <cell r="DV15">
            <v>319.7</v>
          </cell>
          <cell r="DW15">
            <v>290</v>
          </cell>
          <cell r="DX15">
            <v>0</v>
          </cell>
          <cell r="DY15">
            <v>0</v>
          </cell>
          <cell r="EA15">
            <v>357</v>
          </cell>
          <cell r="EB15">
            <v>333.45748000000003</v>
          </cell>
          <cell r="EC15">
            <v>0</v>
          </cell>
          <cell r="ED15">
            <v>0</v>
          </cell>
          <cell r="EE15">
            <v>690.45748000000003</v>
          </cell>
          <cell r="EG15">
            <v>357</v>
          </cell>
          <cell r="EH15">
            <v>0</v>
          </cell>
          <cell r="EI15">
            <v>0</v>
          </cell>
          <cell r="EJ15">
            <v>0</v>
          </cell>
          <cell r="EK15">
            <v>357</v>
          </cell>
          <cell r="EM15">
            <v>357.72199999999998</v>
          </cell>
          <cell r="EN15">
            <v>408.66600000000005</v>
          </cell>
          <cell r="EO15">
            <v>516.09899999999993</v>
          </cell>
          <cell r="EP15">
            <v>523.15</v>
          </cell>
          <cell r="EQ15">
            <v>1805.6370000000002</v>
          </cell>
          <cell r="ES15">
            <v>326.72000000000003</v>
          </cell>
          <cell r="ET15">
            <v>329.6</v>
          </cell>
          <cell r="EU15">
            <v>427.22649999999999</v>
          </cell>
          <cell r="EV15">
            <v>426.29250000000002</v>
          </cell>
          <cell r="EW15">
            <v>1509.8389999999999</v>
          </cell>
          <cell r="EY15">
            <v>326.72000000000003</v>
          </cell>
          <cell r="EZ15">
            <v>297</v>
          </cell>
          <cell r="FA15">
            <v>427.22649999999999</v>
          </cell>
          <cell r="FB15">
            <v>426.29250000000002</v>
          </cell>
          <cell r="FC15">
            <v>1477.239</v>
          </cell>
          <cell r="FE15">
            <v>326.72000000000003</v>
          </cell>
          <cell r="FF15">
            <v>324</v>
          </cell>
          <cell r="FG15">
            <v>0</v>
          </cell>
          <cell r="FH15">
            <v>0</v>
          </cell>
          <cell r="FI15">
            <v>650.72</v>
          </cell>
          <cell r="FK15">
            <v>326.72000000000003</v>
          </cell>
          <cell r="FL15">
            <v>324</v>
          </cell>
          <cell r="FM15">
            <v>0</v>
          </cell>
          <cell r="FN15">
            <v>0</v>
          </cell>
          <cell r="FO15">
            <v>650.72</v>
          </cell>
          <cell r="FQ15">
            <v>326.72000000000003</v>
          </cell>
          <cell r="FR15">
            <v>265.55340000000001</v>
          </cell>
          <cell r="FS15">
            <v>300</v>
          </cell>
          <cell r="FT15">
            <v>330</v>
          </cell>
          <cell r="FU15">
            <v>1222.2734</v>
          </cell>
          <cell r="FW15">
            <v>326.72000000000003</v>
          </cell>
          <cell r="FX15">
            <v>357.79939999999999</v>
          </cell>
          <cell r="FY15">
            <v>297</v>
          </cell>
          <cell r="FZ15">
            <v>301</v>
          </cell>
          <cell r="GA15">
            <v>1282.5194000000001</v>
          </cell>
          <cell r="GC15">
            <v>326.72000000000003</v>
          </cell>
          <cell r="GD15">
            <v>265.95339999999999</v>
          </cell>
          <cell r="GE15">
            <v>304.04700000000003</v>
          </cell>
          <cell r="GF15">
            <v>298.10000000000002</v>
          </cell>
          <cell r="GG15">
            <v>1194.8204000000001</v>
          </cell>
          <cell r="GI15">
            <v>326.72000000000003</v>
          </cell>
          <cell r="GJ15">
            <v>265.60000000000002</v>
          </cell>
          <cell r="GK15">
            <v>304.3</v>
          </cell>
          <cell r="GL15">
            <v>287.10000000000002</v>
          </cell>
          <cell r="GM15">
            <v>1183.7200000000003</v>
          </cell>
          <cell r="GO15">
            <v>326.72000000000003</v>
          </cell>
          <cell r="GP15">
            <v>265.95339999999999</v>
          </cell>
          <cell r="GQ15">
            <v>304.3</v>
          </cell>
          <cell r="GR15">
            <v>295</v>
          </cell>
          <cell r="GS15">
            <v>1191.9734000000001</v>
          </cell>
          <cell r="GU15">
            <v>358.8</v>
          </cell>
          <cell r="GV15">
            <v>408.66600000000005</v>
          </cell>
          <cell r="GW15">
            <v>516.09899999999993</v>
          </cell>
          <cell r="GX15">
            <v>523.15</v>
          </cell>
          <cell r="GY15">
            <v>1806.7150000000001</v>
          </cell>
          <cell r="HA15">
            <v>346.4</v>
          </cell>
          <cell r="HB15">
            <v>394</v>
          </cell>
          <cell r="HC15">
            <v>516.09899999999993</v>
          </cell>
          <cell r="HD15">
            <v>523.15</v>
          </cell>
          <cell r="HE15">
            <v>1779.6489999999999</v>
          </cell>
          <cell r="HG15">
            <v>346.4</v>
          </cell>
          <cell r="HH15">
            <v>394</v>
          </cell>
          <cell r="HI15">
            <v>516.09899999999993</v>
          </cell>
          <cell r="HJ15">
            <v>523.15</v>
          </cell>
          <cell r="HK15">
            <v>1779.6489999999999</v>
          </cell>
          <cell r="HM15">
            <v>326.72000000000003</v>
          </cell>
          <cell r="HN15">
            <v>326.91609999999997</v>
          </cell>
          <cell r="HO15">
            <v>516.09899999999993</v>
          </cell>
          <cell r="HP15">
            <v>523.15</v>
          </cell>
          <cell r="HQ15">
            <v>1692.8851</v>
          </cell>
          <cell r="HS15">
            <v>326.72000000000003</v>
          </cell>
          <cell r="HT15">
            <v>324</v>
          </cell>
          <cell r="HU15">
            <v>358.70632329378276</v>
          </cell>
          <cell r="HV15">
            <v>399.33607614704329</v>
          </cell>
          <cell r="HW15">
            <v>1408.7623994408261</v>
          </cell>
          <cell r="HY15">
            <v>326.72000000000003</v>
          </cell>
          <cell r="HZ15">
            <v>0</v>
          </cell>
          <cell r="IA15">
            <v>0</v>
          </cell>
          <cell r="IB15">
            <v>0</v>
          </cell>
          <cell r="IC15">
            <v>326.72000000000003</v>
          </cell>
          <cell r="IE15">
            <v>326.72000000000003</v>
          </cell>
          <cell r="IF15">
            <v>265.95339999999999</v>
          </cell>
          <cell r="IG15">
            <v>300.5</v>
          </cell>
          <cell r="IH15">
            <v>0</v>
          </cell>
          <cell r="II15">
            <v>893.17340000000002</v>
          </cell>
          <cell r="IK15">
            <v>326.72000000000003</v>
          </cell>
          <cell r="IL15">
            <v>490.7</v>
          </cell>
          <cell r="IM15">
            <v>291.39999999999998</v>
          </cell>
          <cell r="IN15">
            <v>0</v>
          </cell>
          <cell r="IO15">
            <v>1108.8200000000002</v>
          </cell>
          <cell r="IQ15">
            <v>326.72000000000003</v>
          </cell>
          <cell r="IR15">
            <v>265.95339999999999</v>
          </cell>
          <cell r="IS15">
            <v>239.047</v>
          </cell>
          <cell r="IT15">
            <v>285</v>
          </cell>
          <cell r="IU15">
            <v>1116.7204000000002</v>
          </cell>
          <cell r="IW15">
            <v>326.72000000000003</v>
          </cell>
          <cell r="IX15">
            <v>265.95339999999999</v>
          </cell>
          <cell r="IY15">
            <v>304.04700000000003</v>
          </cell>
          <cell r="IZ15">
            <v>295.2</v>
          </cell>
          <cell r="JA15">
            <v>1191.9204</v>
          </cell>
          <cell r="JC15">
            <v>326.72000000000003</v>
          </cell>
          <cell r="JD15">
            <v>265.60000000000002</v>
          </cell>
          <cell r="JE15">
            <v>304.3</v>
          </cell>
          <cell r="JF15">
            <v>285.60000000000002</v>
          </cell>
          <cell r="JG15">
            <v>1182.2200000000003</v>
          </cell>
          <cell r="JJ15">
            <v>295.5</v>
          </cell>
          <cell r="JK15">
            <v>322.22399999999999</v>
          </cell>
          <cell r="JL15">
            <v>429.923</v>
          </cell>
          <cell r="JM15">
            <v>419.12299999999999</v>
          </cell>
          <cell r="JN15">
            <v>1466.77</v>
          </cell>
          <cell r="JP15">
            <v>345.86100000000005</v>
          </cell>
          <cell r="JQ15">
            <v>0</v>
          </cell>
          <cell r="JR15">
            <v>0</v>
          </cell>
          <cell r="JS15">
            <v>0</v>
          </cell>
          <cell r="JT15">
            <v>0</v>
          </cell>
          <cell r="JV15">
            <v>326.72000000000003</v>
          </cell>
          <cell r="JW15">
            <v>332.73699999999997</v>
          </cell>
          <cell r="JX15">
            <v>0</v>
          </cell>
          <cell r="JY15">
            <v>0</v>
          </cell>
          <cell r="JZ15">
            <v>659.45699999999999</v>
          </cell>
          <cell r="KB15">
            <v>326.72000000000003</v>
          </cell>
          <cell r="KC15">
            <v>314.76900000000001</v>
          </cell>
          <cell r="KD15">
            <v>0</v>
          </cell>
          <cell r="KE15">
            <v>0</v>
          </cell>
          <cell r="KF15">
            <v>641.48900000000003</v>
          </cell>
          <cell r="KH15">
            <v>326.72000000000003</v>
          </cell>
          <cell r="KI15">
            <v>332.73699999999997</v>
          </cell>
          <cell r="KJ15">
            <v>312.5</v>
          </cell>
          <cell r="KK15">
            <v>0</v>
          </cell>
          <cell r="KL15">
            <v>971.95699999999999</v>
          </cell>
          <cell r="KN15">
            <v>326.72000000000003</v>
          </cell>
          <cell r="KO15">
            <v>265.95339999999999</v>
          </cell>
          <cell r="KP15">
            <v>284.7</v>
          </cell>
          <cell r="KQ15">
            <v>0</v>
          </cell>
          <cell r="KR15">
            <v>877.37339999999995</v>
          </cell>
          <cell r="KT15">
            <v>326.72000000000003</v>
          </cell>
          <cell r="KU15">
            <v>265.95339999999999</v>
          </cell>
          <cell r="KV15">
            <v>304.04700000000003</v>
          </cell>
          <cell r="KW15">
            <v>298.21800000000002</v>
          </cell>
          <cell r="KX15">
            <v>1194.9384</v>
          </cell>
          <cell r="KZ15">
            <v>326.72000000000003</v>
          </cell>
          <cell r="LA15">
            <v>265.95339999999999</v>
          </cell>
          <cell r="LB15">
            <v>304.04700000000003</v>
          </cell>
          <cell r="LC15">
            <v>284.45699999999999</v>
          </cell>
          <cell r="LD15">
            <v>1181.1774</v>
          </cell>
          <cell r="LF15">
            <v>290.517</v>
          </cell>
          <cell r="LG15">
            <v>276.18299999999999</v>
          </cell>
          <cell r="LH15">
            <v>371.75200000000001</v>
          </cell>
          <cell r="LI15">
            <v>344.31469999999996</v>
          </cell>
          <cell r="LJ15">
            <v>1282.7666999999999</v>
          </cell>
          <cell r="LL15">
            <v>304.39999999999998</v>
          </cell>
          <cell r="LN15">
            <v>327</v>
          </cell>
          <cell r="LO15">
            <v>254.40740740740742</v>
          </cell>
          <cell r="LP15">
            <v>246.5</v>
          </cell>
          <cell r="LQ15">
            <v>285.85010132825636</v>
          </cell>
          <cell r="LR15">
            <v>1113.1987048048093</v>
          </cell>
        </row>
        <row r="16">
          <cell r="B16" t="str">
            <v>Gross Margin %</v>
          </cell>
          <cell r="C16" t="str">
            <v>Gross Margin %</v>
          </cell>
          <cell r="D16">
            <v>0.40893365034147566</v>
          </cell>
          <cell r="E16">
            <v>0.39505564416349614</v>
          </cell>
          <cell r="F16">
            <v>0.35685257557657962</v>
          </cell>
          <cell r="G16">
            <v>0.34771000000000002</v>
          </cell>
          <cell r="H16">
            <v>0.37319281679212524</v>
          </cell>
          <cell r="J16">
            <v>0.34854000000000002</v>
          </cell>
          <cell r="K16">
            <v>0.34557316069591565</v>
          </cell>
          <cell r="L16">
            <v>0.3458</v>
          </cell>
          <cell r="M16">
            <v>0.3376547194474479</v>
          </cell>
          <cell r="N16">
            <v>0.34460892376274405</v>
          </cell>
          <cell r="P16">
            <v>0.3166059838530948</v>
          </cell>
          <cell r="Q16">
            <v>0.2463506980258327</v>
          </cell>
          <cell r="R16">
            <v>0.2249033839193138</v>
          </cell>
          <cell r="S16">
            <v>0.29568893140133751</v>
          </cell>
          <cell r="T16">
            <v>0.27061641053373059</v>
          </cell>
          <cell r="V16">
            <v>0.41066408208818528</v>
          </cell>
          <cell r="W16">
            <v>0.39574493436050667</v>
          </cell>
          <cell r="X16">
            <v>0.35760554522994176</v>
          </cell>
          <cell r="Y16">
            <v>0.34843437110622083</v>
          </cell>
          <cell r="Z16">
            <v>0.37415958149489842</v>
          </cell>
          <cell r="AB16">
            <v>0.34939268850773891</v>
          </cell>
          <cell r="AC16">
            <v>0.34610932543483847</v>
          </cell>
          <cell r="AD16">
            <v>0.346436876858572</v>
          </cell>
          <cell r="AE16">
            <v>0.33717543208481943</v>
          </cell>
          <cell r="AF16">
            <v>0.34501656379230444</v>
          </cell>
          <cell r="AH16">
            <v>0.31730523633277036</v>
          </cell>
          <cell r="AI16">
            <v>0.28221700135403005</v>
          </cell>
          <cell r="AJ16">
            <v>0.22538845936262494</v>
          </cell>
          <cell r="AK16">
            <v>0.29642171177116794</v>
          </cell>
          <cell r="AL16">
            <v>0.27955451262488501</v>
          </cell>
          <cell r="AN16">
            <v>0.35</v>
          </cell>
          <cell r="AO16">
            <v>0.35</v>
          </cell>
          <cell r="AP16">
            <v>0.35</v>
          </cell>
          <cell r="AQ16">
            <v>0.35</v>
          </cell>
          <cell r="AR16">
            <v>0.35</v>
          </cell>
          <cell r="AT16">
            <v>0.35</v>
          </cell>
          <cell r="AU16">
            <v>0.35</v>
          </cell>
          <cell r="AV16">
            <v>0.34625</v>
          </cell>
          <cell r="AW16">
            <v>0.34625</v>
          </cell>
          <cell r="AX16">
            <v>0.34796858047824691</v>
          </cell>
          <cell r="AZ16">
            <v>0.35</v>
          </cell>
          <cell r="BA16">
            <v>0.35</v>
          </cell>
          <cell r="BB16">
            <v>0.34625</v>
          </cell>
          <cell r="BC16">
            <v>0.34625</v>
          </cell>
          <cell r="BD16">
            <v>0.34796858047824691</v>
          </cell>
          <cell r="BF16">
            <v>0.35</v>
          </cell>
          <cell r="BG16">
            <v>0.35</v>
          </cell>
          <cell r="BH16">
            <v>0.34449999999999997</v>
          </cell>
          <cell r="BI16">
            <v>0.34499999999999997</v>
          </cell>
          <cell r="BJ16">
            <v>0.34715718548168634</v>
          </cell>
          <cell r="BL16">
            <v>0.35</v>
          </cell>
          <cell r="BM16">
            <v>0.35</v>
          </cell>
          <cell r="BN16">
            <v>0.34625</v>
          </cell>
          <cell r="BO16">
            <v>0.34625</v>
          </cell>
          <cell r="BP16">
            <v>0.34610260616741528</v>
          </cell>
          <cell r="BR16">
            <v>0.35</v>
          </cell>
          <cell r="BS16">
            <v>0.35</v>
          </cell>
          <cell r="BT16">
            <v>0.35</v>
          </cell>
          <cell r="BU16">
            <v>0.35</v>
          </cell>
          <cell r="BV16">
            <v>0.35</v>
          </cell>
          <cell r="BX16">
            <v>0.35058327306664366</v>
          </cell>
          <cell r="BY16">
            <v>0.35054922034680303</v>
          </cell>
          <cell r="BZ16">
            <v>0.34666382212236779</v>
          </cell>
          <cell r="CA16">
            <v>0.34672450226170159</v>
          </cell>
          <cell r="CB16">
            <v>0.34846860026051113</v>
          </cell>
          <cell r="CD16">
            <v>0.34068761904761902</v>
          </cell>
          <cell r="CE16">
            <v>0.34055500000000005</v>
          </cell>
          <cell r="CF16">
            <v>0.34637516778523486</v>
          </cell>
          <cell r="CG16">
            <v>0.3464569536423841</v>
          </cell>
          <cell r="CH16">
            <v>0.34393085714285715</v>
          </cell>
          <cell r="CJ16">
            <v>0.35056544449211446</v>
          </cell>
          <cell r="CK16">
            <v>0.35065051501686512</v>
          </cell>
          <cell r="CL16">
            <v>0.34492433707613845</v>
          </cell>
          <cell r="CM16">
            <v>0.34544401974459471</v>
          </cell>
          <cell r="CN16">
            <v>0.34774024594783703</v>
          </cell>
          <cell r="CP16">
            <v>0.33543195277630006</v>
          </cell>
          <cell r="CQ16">
            <v>0.34213097825614458</v>
          </cell>
          <cell r="CR16">
            <v>0.34907238357666126</v>
          </cell>
          <cell r="CS16">
            <v>0.35523869705971689</v>
          </cell>
          <cell r="CT16">
            <v>0.34621991483785985</v>
          </cell>
          <cell r="CV16">
            <v>0.33543195277630006</v>
          </cell>
          <cell r="CW16">
            <v>0.34213097825614458</v>
          </cell>
          <cell r="CX16">
            <v>0.34907238357666126</v>
          </cell>
          <cell r="CY16">
            <v>0.35523869705971689</v>
          </cell>
          <cell r="CZ16">
            <v>0.34621991483785985</v>
          </cell>
          <cell r="DB16">
            <v>0.3283223892536915</v>
          </cell>
          <cell r="DC16">
            <v>0.33038856214779633</v>
          </cell>
          <cell r="DD16">
            <v>0.3376378083852839</v>
          </cell>
          <cell r="DE16">
            <v>0.34979882038052618</v>
          </cell>
          <cell r="DF16">
            <v>0.33743463910572008</v>
          </cell>
          <cell r="DH16">
            <v>0.3282521863469276</v>
          </cell>
          <cell r="DI16">
            <v>0.33063401472040915</v>
          </cell>
          <cell r="DJ16">
            <v>0.33976449963061894</v>
          </cell>
          <cell r="DK16">
            <v>0.34961057631921666</v>
          </cell>
          <cell r="DL16">
            <v>0.33800847306303694</v>
          </cell>
          <cell r="DN16">
            <v>0.328363355125802</v>
          </cell>
          <cell r="DO16">
            <v>0.33048615384615382</v>
          </cell>
          <cell r="DP16">
            <v>0.33997154513175448</v>
          </cell>
          <cell r="DQ16">
            <v>0.34956258561700482</v>
          </cell>
          <cell r="DR16">
            <v>0.33804518493281049</v>
          </cell>
          <cell r="DU16">
            <v>0.34</v>
          </cell>
          <cell r="DV16">
            <v>0.32002002002002</v>
          </cell>
          <cell r="DW16">
            <v>0.28999999999999998</v>
          </cell>
          <cell r="DX16">
            <v>0</v>
          </cell>
          <cell r="DY16">
            <v>0</v>
          </cell>
          <cell r="EA16">
            <v>0.33967649857278781</v>
          </cell>
          <cell r="EB16">
            <v>0.31955676090081458</v>
          </cell>
          <cell r="EC16" t="e">
            <v>#DIV/0!</v>
          </cell>
          <cell r="ED16" t="e">
            <v>#DIV/0!</v>
          </cell>
          <cell r="EE16">
            <v>0.32965265218429218</v>
          </cell>
          <cell r="EG16">
            <v>0.33967649857278781</v>
          </cell>
          <cell r="EH16" t="e">
            <v>#DIV/0!</v>
          </cell>
          <cell r="EI16" t="e">
            <v>#DIV/0!</v>
          </cell>
          <cell r="EJ16" t="e">
            <v>#DIV/0!</v>
          </cell>
          <cell r="EK16">
            <v>0.33967649857278781</v>
          </cell>
          <cell r="EM16">
            <v>0.34068761904761902</v>
          </cell>
          <cell r="EN16">
            <v>0.34055500000000005</v>
          </cell>
          <cell r="EO16">
            <v>0.34637516778523486</v>
          </cell>
          <cell r="EP16">
            <v>0.3464569536423841</v>
          </cell>
          <cell r="EQ16">
            <v>0.34393085714285715</v>
          </cell>
          <cell r="ES16">
            <v>0.31733605550272881</v>
          </cell>
          <cell r="ET16">
            <v>0.32001584544477452</v>
          </cell>
          <cell r="EU16">
            <v>0.32050000000000001</v>
          </cell>
          <cell r="EV16">
            <v>0.33889220128786068</v>
          </cell>
          <cell r="EW16">
            <v>0.32466723435732686</v>
          </cell>
          <cell r="EY16">
            <v>0.31733605550272881</v>
          </cell>
          <cell r="EZ16">
            <v>0.29203539823008851</v>
          </cell>
          <cell r="FA16">
            <v>0.32050000000000001</v>
          </cell>
          <cell r="FB16">
            <v>0.33889220128786068</v>
          </cell>
          <cell r="FC16">
            <v>0.31854409439972781</v>
          </cell>
          <cell r="FE16">
            <v>0.31733605550272881</v>
          </cell>
          <cell r="FF16">
            <v>0.31358885017421601</v>
          </cell>
          <cell r="FG16" t="e">
            <v>#DIV/0!</v>
          </cell>
          <cell r="FH16" t="e">
            <v>#DIV/0!</v>
          </cell>
          <cell r="FI16">
            <v>0.3154591566392973</v>
          </cell>
          <cell r="FK16">
            <v>0.31733605550272881</v>
          </cell>
          <cell r="FL16">
            <v>0.31358885017421601</v>
          </cell>
          <cell r="FM16" t="e">
            <v>#DIV/0!</v>
          </cell>
          <cell r="FN16" t="e">
            <v>#DIV/0!</v>
          </cell>
          <cell r="FO16">
            <v>0.3154591566392973</v>
          </cell>
          <cell r="FQ16">
            <v>0.31733605550272881</v>
          </cell>
          <cell r="FR16">
            <v>0.28179254052539765</v>
          </cell>
          <cell r="FS16">
            <v>0.29997300242978131</v>
          </cell>
          <cell r="FT16">
            <v>0.3300165008250413</v>
          </cell>
          <cell r="FU16">
            <v>0.30771597673059703</v>
          </cell>
          <cell r="FW16">
            <v>0.31730523633277036</v>
          </cell>
          <cell r="FX16">
            <v>0.37967957452046541</v>
          </cell>
          <cell r="FY16">
            <v>0.2854945688743632</v>
          </cell>
          <cell r="FZ16">
            <v>0.28522694968255474</v>
          </cell>
          <cell r="GA16">
            <v>0.31529792560458236</v>
          </cell>
          <cell r="GC16">
            <v>0.31731263238760465</v>
          </cell>
          <cell r="GD16">
            <v>0.28217867374005301</v>
          </cell>
          <cell r="GE16">
            <v>0.28667452385442205</v>
          </cell>
          <cell r="GF16">
            <v>0.3038116591928251</v>
          </cell>
          <cell r="GG16">
            <v>0.29766720885950909</v>
          </cell>
          <cell r="GI16">
            <v>0.31731263238760465</v>
          </cell>
          <cell r="GJ16">
            <v>0.2818037135278515</v>
          </cell>
          <cell r="GK16">
            <v>0.28691306807467476</v>
          </cell>
          <cell r="GL16">
            <v>0.30047095761381476</v>
          </cell>
          <cell r="GM16">
            <v>0.29680207870776315</v>
          </cell>
          <cell r="GO16">
            <v>0.31731263238760465</v>
          </cell>
          <cell r="GP16">
            <v>0.28217867374005301</v>
          </cell>
          <cell r="GQ16">
            <v>0.28691306807467476</v>
          </cell>
          <cell r="GR16">
            <v>0.3035916435113718</v>
          </cell>
          <cell r="GS16">
            <v>0.29766242380033997</v>
          </cell>
          <cell r="GU16">
            <v>0.34292267991971703</v>
          </cell>
          <cell r="GV16">
            <v>0.34055500000000005</v>
          </cell>
          <cell r="GW16">
            <v>0.34639841600107385</v>
          </cell>
          <cell r="GX16">
            <v>0.34645695364238405</v>
          </cell>
          <cell r="GY16">
            <v>0.34438545995196523</v>
          </cell>
          <cell r="HA16">
            <v>0.33180076628352489</v>
          </cell>
          <cell r="HB16">
            <v>0.33355909244835763</v>
          </cell>
          <cell r="HC16" t="e">
            <v>#DIV/0!</v>
          </cell>
          <cell r="HD16" t="e">
            <v>#DIV/0!</v>
          </cell>
          <cell r="HE16">
            <v>0.7997703577206543</v>
          </cell>
          <cell r="HG16">
            <v>0.33180076628352489</v>
          </cell>
          <cell r="HH16">
            <v>0.33355909244835763</v>
          </cell>
          <cell r="HI16" t="e">
            <v>#DIV/0!</v>
          </cell>
          <cell r="HJ16" t="e">
            <v>#DIV/0!</v>
          </cell>
          <cell r="HK16">
            <v>0.7997703577206543</v>
          </cell>
          <cell r="HM16">
            <v>0.31730523633277036</v>
          </cell>
          <cell r="HN16">
            <v>0.31313802681992337</v>
          </cell>
          <cell r="HO16" t="e">
            <v>#DIV/0!</v>
          </cell>
          <cell r="HP16" t="e">
            <v>#DIV/0!</v>
          </cell>
          <cell r="HQ16">
            <v>0.81637111190733713</v>
          </cell>
          <cell r="HS16">
            <v>0.31730523633277036</v>
          </cell>
          <cell r="HT16">
            <v>0.31359907786064239</v>
          </cell>
          <cell r="HU16">
            <v>0.29455311442596743</v>
          </cell>
          <cell r="HV16">
            <v>0.33911438184061743</v>
          </cell>
          <cell r="HW16">
            <v>0.31599205563008315</v>
          </cell>
          <cell r="HY16">
            <v>0.31730523633277036</v>
          </cell>
          <cell r="HZ16" t="e">
            <v>#DIV/0!</v>
          </cell>
          <cell r="IA16" t="e">
            <v>#DIV/0!</v>
          </cell>
          <cell r="IB16" t="e">
            <v>#DIV/0!</v>
          </cell>
          <cell r="IC16">
            <v>0.31730523633277036</v>
          </cell>
          <cell r="IE16">
            <v>0.31730523633277036</v>
          </cell>
          <cell r="IF16">
            <v>0.28221700135403005</v>
          </cell>
          <cell r="IG16">
            <v>0.28416344362594448</v>
          </cell>
          <cell r="IH16" t="e">
            <v>#DIV/0!</v>
          </cell>
          <cell r="II16">
            <v>0.29482213925380574</v>
          </cell>
          <cell r="IK16">
            <v>0.31730523633277036</v>
          </cell>
          <cell r="IL16">
            <v>0.34997152300189455</v>
          </cell>
          <cell r="IM16">
            <v>0.27254021698466147</v>
          </cell>
          <cell r="IN16" t="e">
            <v>#DIV/0!</v>
          </cell>
          <cell r="IO16">
            <v>0.31671657395352293</v>
          </cell>
          <cell r="IQ16">
            <v>0.31730523633277036</v>
          </cell>
          <cell r="IR16">
            <v>0.28221700135403005</v>
          </cell>
          <cell r="IS16">
            <v>0.22538845936262494</v>
          </cell>
          <cell r="IT16">
            <v>0.30095036958817317</v>
          </cell>
          <cell r="IU16">
            <v>0.28060818520656255</v>
          </cell>
          <cell r="IW16">
            <v>0.31730523633277036</v>
          </cell>
          <cell r="IX16">
            <v>0.28221700135403005</v>
          </cell>
          <cell r="IY16">
            <v>0.28667452385442205</v>
          </cell>
          <cell r="IZ16">
            <v>0.30389129092032119</v>
          </cell>
          <cell r="JA16">
            <v>0.29768457363951933</v>
          </cell>
          <cell r="JC16">
            <v>0.31731263238760465</v>
          </cell>
          <cell r="JD16">
            <v>0.2818037135278515</v>
          </cell>
          <cell r="JE16">
            <v>0.28691306807467476</v>
          </cell>
          <cell r="JF16">
            <v>0.29691236095228196</v>
          </cell>
          <cell r="JG16">
            <v>0.295951056501363</v>
          </cell>
          <cell r="JJ16">
            <v>0.32836252111298786</v>
          </cell>
          <cell r="JK16">
            <v>0.33048615384615382</v>
          </cell>
          <cell r="JL16">
            <v>0.33996757868100586</v>
          </cell>
          <cell r="JM16">
            <v>0.34956250787118859</v>
          </cell>
          <cell r="JN16">
            <v>0.33808127346858247</v>
          </cell>
          <cell r="JP16">
            <v>0.33129273334393394</v>
          </cell>
          <cell r="JQ16" t="str">
            <v>-</v>
          </cell>
          <cell r="JR16" t="str">
            <v>-</v>
          </cell>
          <cell r="JS16" t="str">
            <v>-</v>
          </cell>
          <cell r="JT16" t="str">
            <v>-</v>
          </cell>
          <cell r="JV16">
            <v>0.31730523633277036</v>
          </cell>
          <cell r="JW16">
            <v>0.31871344889202635</v>
          </cell>
          <cell r="JX16">
            <v>0</v>
          </cell>
          <cell r="JY16">
            <v>0</v>
          </cell>
          <cell r="JZ16">
            <v>0.14107648360358738</v>
          </cell>
          <cell r="KB16">
            <v>0.31730523633277036</v>
          </cell>
          <cell r="KC16">
            <v>0.30989924329092638</v>
          </cell>
          <cell r="KD16">
            <v>0</v>
          </cell>
          <cell r="KE16">
            <v>0</v>
          </cell>
          <cell r="KF16">
            <v>0.13806810976311004</v>
          </cell>
          <cell r="KH16">
            <v>0.31730523633277036</v>
          </cell>
          <cell r="KI16">
            <v>0.31871344889202635</v>
          </cell>
          <cell r="KJ16">
            <v>0.29608504509967404</v>
          </cell>
          <cell r="KK16">
            <v>0</v>
          </cell>
          <cell r="KL16">
            <v>0.31061756667987062</v>
          </cell>
          <cell r="KN16">
            <v>0.31730523633277036</v>
          </cell>
          <cell r="KO16">
            <v>0.28221700135403005</v>
          </cell>
          <cell r="KP16">
            <v>0.2718678380443087</v>
          </cell>
          <cell r="KQ16">
            <v>0</v>
          </cell>
          <cell r="KR16">
            <v>0.2905938342823019</v>
          </cell>
          <cell r="KT16">
            <v>0.31731263238760465</v>
          </cell>
          <cell r="KU16">
            <v>0.28217867374005301</v>
          </cell>
          <cell r="KV16">
            <v>0.28667452385442205</v>
          </cell>
          <cell r="KW16">
            <v>0.30394028372162707</v>
          </cell>
          <cell r="KX16">
            <v>0.29769860884123256</v>
          </cell>
          <cell r="KZ16">
            <v>0.31731263238760465</v>
          </cell>
          <cell r="LA16">
            <v>0.28217867374005301</v>
          </cell>
          <cell r="LB16">
            <v>0.28667452385442205</v>
          </cell>
          <cell r="LC16">
            <v>0.29574560993106891</v>
          </cell>
          <cell r="LD16">
            <v>0.29569523882003029</v>
          </cell>
          <cell r="LF16">
            <v>0.33742634837783497</v>
          </cell>
          <cell r="LG16">
            <v>0.27617140080116631</v>
          </cell>
          <cell r="LH16">
            <v>0.27660427757750278</v>
          </cell>
          <cell r="LI16">
            <v>0.29850390301248064</v>
          </cell>
          <cell r="LJ16">
            <v>0.29431555631627032</v>
          </cell>
          <cell r="LL16">
            <v>0.28700735432773899</v>
          </cell>
          <cell r="LN16">
            <v>0.31747572815533981</v>
          </cell>
          <cell r="LO16">
            <v>0.2700715577573326</v>
          </cell>
          <cell r="LP16">
            <v>0.23232799245994332</v>
          </cell>
          <cell r="LQ16">
            <v>0.29934301683878933</v>
          </cell>
          <cell r="LR16">
            <v>0.279136119285813</v>
          </cell>
        </row>
        <row r="17">
          <cell r="B17" t="str">
            <v>R&amp;D</v>
          </cell>
          <cell r="C17" t="str">
            <v>R&amp;D</v>
          </cell>
          <cell r="D17">
            <v>311.68949334000001</v>
          </cell>
          <cell r="E17">
            <v>308.43830572000002</v>
          </cell>
          <cell r="F17">
            <v>288.01199999999994</v>
          </cell>
          <cell r="G17">
            <v>292.59999999999997</v>
          </cell>
          <cell r="H17">
            <v>1200.73979906</v>
          </cell>
          <cell r="J17">
            <v>270</v>
          </cell>
          <cell r="K17">
            <v>277.10000000000002</v>
          </cell>
          <cell r="L17">
            <v>278.40000000000003</v>
          </cell>
          <cell r="M17">
            <v>237.71899999999999</v>
          </cell>
          <cell r="N17">
            <v>1063.2190000000001</v>
          </cell>
          <cell r="P17">
            <v>242.1</v>
          </cell>
          <cell r="Q17">
            <v>235.09700000000001</v>
          </cell>
          <cell r="R17">
            <v>240.6</v>
          </cell>
          <cell r="S17">
            <v>229.41900000000001</v>
          </cell>
          <cell r="T17">
            <v>947.21600000000001</v>
          </cell>
          <cell r="V17">
            <v>0</v>
          </cell>
          <cell r="W17">
            <v>0</v>
          </cell>
          <cell r="X17">
            <v>0</v>
          </cell>
          <cell r="Y17">
            <v>0</v>
          </cell>
          <cell r="Z17">
            <v>0</v>
          </cell>
          <cell r="AB17">
            <v>258.53500000000003</v>
          </cell>
          <cell r="AC17">
            <v>266.41000000000003</v>
          </cell>
          <cell r="AD17">
            <v>267.18300000000005</v>
          </cell>
          <cell r="AE17">
            <v>227.42699999999999</v>
          </cell>
          <cell r="AF17">
            <v>1019.5550000000002</v>
          </cell>
          <cell r="AH17">
            <v>232.1968</v>
          </cell>
          <cell r="AI17">
            <v>225.13200000000001</v>
          </cell>
          <cell r="AJ17">
            <v>233.55071699999999</v>
          </cell>
          <cell r="AK17">
            <v>220.20260000000002</v>
          </cell>
          <cell r="AL17">
            <v>911.08211699999993</v>
          </cell>
          <cell r="AN17">
            <v>274.46415207000001</v>
          </cell>
          <cell r="AO17">
            <v>270.37943161000004</v>
          </cell>
          <cell r="AP17">
            <v>285.75351835999999</v>
          </cell>
          <cell r="AQ17">
            <v>280.56133538</v>
          </cell>
          <cell r="AR17">
            <v>1111</v>
          </cell>
          <cell r="AT17">
            <v>245.9</v>
          </cell>
          <cell r="AU17">
            <v>246.3</v>
          </cell>
          <cell r="AV17">
            <v>259.53750000000002</v>
          </cell>
          <cell r="AW17">
            <v>263.4375</v>
          </cell>
          <cell r="AX17">
            <v>1015.1750000000001</v>
          </cell>
          <cell r="AZ17">
            <v>245.9</v>
          </cell>
          <cell r="BA17">
            <v>246.3</v>
          </cell>
          <cell r="BB17">
            <v>259.53750000000002</v>
          </cell>
          <cell r="BC17">
            <v>263.4375</v>
          </cell>
          <cell r="BD17">
            <v>1015.1750000000001</v>
          </cell>
          <cell r="BF17">
            <v>245</v>
          </cell>
          <cell r="BG17">
            <v>249.8</v>
          </cell>
          <cell r="BH17">
            <v>260.2</v>
          </cell>
          <cell r="BI17">
            <v>263.60000000000002</v>
          </cell>
          <cell r="BJ17">
            <v>1018.6</v>
          </cell>
          <cell r="BL17">
            <v>0</v>
          </cell>
          <cell r="BM17">
            <v>0</v>
          </cell>
          <cell r="BN17">
            <v>0</v>
          </cell>
          <cell r="BO17">
            <v>0</v>
          </cell>
          <cell r="BP17">
            <v>0</v>
          </cell>
          <cell r="BR17">
            <v>274.46415207000001</v>
          </cell>
          <cell r="BS17">
            <v>270.37943161000004</v>
          </cell>
          <cell r="BT17">
            <v>285.75351835999999</v>
          </cell>
          <cell r="BU17">
            <v>280.56133538</v>
          </cell>
          <cell r="BV17">
            <v>1111</v>
          </cell>
          <cell r="BX17">
            <v>245.9</v>
          </cell>
          <cell r="BY17">
            <v>246.3</v>
          </cell>
          <cell r="BZ17">
            <v>259.53750000000002</v>
          </cell>
          <cell r="CA17">
            <v>263.4375</v>
          </cell>
          <cell r="CB17">
            <v>1015.1750000000001</v>
          </cell>
          <cell r="CD17">
            <v>236.48374999999999</v>
          </cell>
          <cell r="CE17">
            <v>241.99874999999997</v>
          </cell>
          <cell r="CF17">
            <v>248.97375</v>
          </cell>
          <cell r="CG17">
            <v>249.41374999999999</v>
          </cell>
          <cell r="CH17">
            <v>976.86999999999989</v>
          </cell>
          <cell r="CJ17">
            <v>235.27115576</v>
          </cell>
          <cell r="CK17">
            <v>240.26056370999996</v>
          </cell>
          <cell r="CL17">
            <v>252.50339037363639</v>
          </cell>
          <cell r="CM17">
            <v>256.77540963363634</v>
          </cell>
          <cell r="CN17">
            <v>984.81051947727269</v>
          </cell>
          <cell r="CP17">
            <v>232.32999999999998</v>
          </cell>
          <cell r="CQ17">
            <v>253.32799999999997</v>
          </cell>
          <cell r="CR17">
            <v>234.37200000000001</v>
          </cell>
          <cell r="CS17">
            <v>245.73999999999998</v>
          </cell>
          <cell r="CT17">
            <v>965.77</v>
          </cell>
          <cell r="CV17">
            <v>235.2</v>
          </cell>
          <cell r="CW17">
            <v>246.8</v>
          </cell>
          <cell r="CX17">
            <v>235.2</v>
          </cell>
          <cell r="CY17">
            <v>246.8</v>
          </cell>
          <cell r="CZ17">
            <v>964</v>
          </cell>
          <cell r="DB17">
            <v>232.2</v>
          </cell>
          <cell r="DC17">
            <v>231.8</v>
          </cell>
          <cell r="DD17">
            <v>237.9</v>
          </cell>
          <cell r="DE17">
            <v>238.5</v>
          </cell>
          <cell r="DF17">
            <v>940.4</v>
          </cell>
          <cell r="DH17">
            <v>229.86953325887501</v>
          </cell>
          <cell r="DI17">
            <v>229.85141059887502</v>
          </cell>
          <cell r="DJ17">
            <v>235.96918556887502</v>
          </cell>
          <cell r="DK17">
            <v>236.52479725887503</v>
          </cell>
          <cell r="DL17">
            <v>932.21492668550013</v>
          </cell>
          <cell r="DN17">
            <v>229.86953325887501</v>
          </cell>
          <cell r="DO17">
            <v>229.85141059887502</v>
          </cell>
          <cell r="DP17">
            <v>235.96918556887502</v>
          </cell>
          <cell r="DQ17">
            <v>236.52479725887503</v>
          </cell>
          <cell r="DR17">
            <v>932.21492668550013</v>
          </cell>
          <cell r="DU17">
            <v>233</v>
          </cell>
          <cell r="DV17">
            <v>0</v>
          </cell>
          <cell r="DW17">
            <v>0</v>
          </cell>
          <cell r="DX17">
            <v>0</v>
          </cell>
          <cell r="DY17">
            <v>0</v>
          </cell>
          <cell r="EA17">
            <v>0</v>
          </cell>
          <cell r="EB17">
            <v>0</v>
          </cell>
          <cell r="EC17">
            <v>0</v>
          </cell>
          <cell r="ED17">
            <v>0</v>
          </cell>
          <cell r="EE17">
            <v>0</v>
          </cell>
          <cell r="EG17">
            <v>0</v>
          </cell>
          <cell r="EH17">
            <v>0</v>
          </cell>
          <cell r="EI17">
            <v>0</v>
          </cell>
          <cell r="EJ17">
            <v>0</v>
          </cell>
          <cell r="EK17">
            <v>0</v>
          </cell>
          <cell r="EM17">
            <v>236.48374999999999</v>
          </cell>
          <cell r="EN17">
            <v>241.99874999999997</v>
          </cell>
          <cell r="EO17">
            <v>248.97375</v>
          </cell>
          <cell r="EP17">
            <v>249.41374999999999</v>
          </cell>
          <cell r="EQ17">
            <v>976.86999999999989</v>
          </cell>
          <cell r="ES17">
            <v>232.1968</v>
          </cell>
          <cell r="ET17">
            <v>240.94719999999998</v>
          </cell>
          <cell r="EU17">
            <v>234.1472</v>
          </cell>
          <cell r="EV17">
            <v>232.0164</v>
          </cell>
          <cell r="EW17">
            <v>939.30759999999998</v>
          </cell>
          <cell r="EY17">
            <v>232.1968</v>
          </cell>
          <cell r="EZ17">
            <v>0</v>
          </cell>
          <cell r="FA17">
            <v>234.1472</v>
          </cell>
          <cell r="FB17">
            <v>232.0164</v>
          </cell>
          <cell r="FC17">
            <v>698.36040000000003</v>
          </cell>
          <cell r="FE17">
            <v>232.1968</v>
          </cell>
          <cell r="FF17">
            <v>0</v>
          </cell>
          <cell r="FG17">
            <v>0</v>
          </cell>
          <cell r="FH17">
            <v>0</v>
          </cell>
          <cell r="FI17">
            <v>232.1968</v>
          </cell>
          <cell r="FK17">
            <v>232.1968</v>
          </cell>
          <cell r="FL17">
            <v>0</v>
          </cell>
          <cell r="FM17">
            <v>0</v>
          </cell>
          <cell r="FN17">
            <v>0</v>
          </cell>
          <cell r="FO17">
            <v>232.1968</v>
          </cell>
          <cell r="FQ17">
            <v>232.1968</v>
          </cell>
          <cell r="FR17">
            <v>225.13200000000001</v>
          </cell>
          <cell r="FS17">
            <v>0</v>
          </cell>
          <cell r="FT17">
            <v>0</v>
          </cell>
          <cell r="FU17">
            <v>457.3288</v>
          </cell>
          <cell r="FW17">
            <v>232.1968</v>
          </cell>
          <cell r="FX17">
            <v>225.13200000000001</v>
          </cell>
          <cell r="FY17">
            <v>0</v>
          </cell>
          <cell r="FZ17">
            <v>0</v>
          </cell>
          <cell r="GA17">
            <v>457.3288</v>
          </cell>
          <cell r="GC17">
            <v>232.1968</v>
          </cell>
          <cell r="GD17">
            <v>225.13200000000001</v>
          </cell>
          <cell r="GE17">
            <v>233.55071699999999</v>
          </cell>
          <cell r="GF17">
            <v>223.1</v>
          </cell>
          <cell r="GG17">
            <v>913.97951699999999</v>
          </cell>
          <cell r="GI17">
            <v>232.1968</v>
          </cell>
          <cell r="GJ17">
            <v>225.13200000000001</v>
          </cell>
          <cell r="GK17">
            <v>233.55071699999999</v>
          </cell>
          <cell r="GL17">
            <v>226.1</v>
          </cell>
          <cell r="GM17">
            <v>916.97951699999999</v>
          </cell>
          <cell r="GO17">
            <v>232.1968</v>
          </cell>
          <cell r="GP17">
            <v>225.13200000000001</v>
          </cell>
          <cell r="GQ17">
            <v>233.55071699999999</v>
          </cell>
          <cell r="GR17">
            <v>226.1</v>
          </cell>
          <cell r="GS17">
            <v>916.97951699999999</v>
          </cell>
          <cell r="GU17">
            <v>241.8</v>
          </cell>
          <cell r="GV17">
            <v>241.99874999999997</v>
          </cell>
          <cell r="GW17">
            <v>248.97375</v>
          </cell>
          <cell r="GX17">
            <v>249.41374999999999</v>
          </cell>
          <cell r="GY17">
            <v>982.18624999999997</v>
          </cell>
          <cell r="HA17">
            <v>0</v>
          </cell>
          <cell r="HB17">
            <v>0</v>
          </cell>
          <cell r="HC17">
            <v>0</v>
          </cell>
          <cell r="HD17">
            <v>0</v>
          </cell>
          <cell r="HE17">
            <v>0</v>
          </cell>
          <cell r="HG17">
            <v>0</v>
          </cell>
          <cell r="HH17">
            <v>0</v>
          </cell>
          <cell r="HI17">
            <v>0</v>
          </cell>
          <cell r="HJ17">
            <v>0</v>
          </cell>
          <cell r="HK17">
            <v>0</v>
          </cell>
          <cell r="HM17">
            <v>232.1968</v>
          </cell>
          <cell r="HN17">
            <v>0</v>
          </cell>
          <cell r="HO17">
            <v>0</v>
          </cell>
          <cell r="HP17">
            <v>0</v>
          </cell>
          <cell r="HQ17">
            <v>232.1968</v>
          </cell>
          <cell r="HS17">
            <v>232.1968</v>
          </cell>
          <cell r="HT17">
            <v>0</v>
          </cell>
          <cell r="HU17">
            <v>0</v>
          </cell>
          <cell r="HV17">
            <v>0</v>
          </cell>
          <cell r="HW17">
            <v>232.1968</v>
          </cell>
          <cell r="HY17">
            <v>232.1968</v>
          </cell>
          <cell r="HZ17">
            <v>0</v>
          </cell>
          <cell r="IA17">
            <v>0</v>
          </cell>
          <cell r="IB17">
            <v>0</v>
          </cell>
          <cell r="IC17">
            <v>232.1968</v>
          </cell>
          <cell r="IE17">
            <v>232.1968</v>
          </cell>
          <cell r="IF17">
            <v>225.13200000000001</v>
          </cell>
          <cell r="IG17">
            <v>258.3</v>
          </cell>
          <cell r="IH17">
            <v>0</v>
          </cell>
          <cell r="II17">
            <v>715.62879999999996</v>
          </cell>
          <cell r="IK17">
            <v>232.1968</v>
          </cell>
          <cell r="IL17">
            <v>270.37943161000004</v>
          </cell>
          <cell r="IM17">
            <v>243.1</v>
          </cell>
          <cell r="IN17">
            <v>0</v>
          </cell>
          <cell r="IO17">
            <v>745.67623161000006</v>
          </cell>
          <cell r="IQ17">
            <v>232.1968</v>
          </cell>
          <cell r="IR17">
            <v>225.13200000000001</v>
          </cell>
          <cell r="IS17">
            <v>233.55071699999999</v>
          </cell>
          <cell r="IT17">
            <v>0</v>
          </cell>
          <cell r="IU17">
            <v>690.87951699999996</v>
          </cell>
          <cell r="IW17">
            <v>232.1968</v>
          </cell>
          <cell r="IX17">
            <v>225.13200000000001</v>
          </cell>
          <cell r="IY17">
            <v>233.55071699999999</v>
          </cell>
          <cell r="IZ17">
            <v>0</v>
          </cell>
          <cell r="JA17">
            <v>690.87951699999996</v>
          </cell>
          <cell r="JC17">
            <v>232.1968</v>
          </cell>
          <cell r="JD17">
            <v>225.13200000000001</v>
          </cell>
          <cell r="JE17">
            <v>233.55071699999999</v>
          </cell>
          <cell r="JF17">
            <v>226.1</v>
          </cell>
          <cell r="JG17">
            <v>916.97951699999999</v>
          </cell>
          <cell r="JJ17">
            <v>231.86953325887501</v>
          </cell>
          <cell r="JK17">
            <v>231.85141059887502</v>
          </cell>
          <cell r="JL17">
            <v>237.96918556887502</v>
          </cell>
          <cell r="JM17">
            <v>238.52479725887503</v>
          </cell>
          <cell r="JN17">
            <v>940.21492668550013</v>
          </cell>
          <cell r="JP17">
            <v>234.224434</v>
          </cell>
          <cell r="JQ17">
            <v>0</v>
          </cell>
          <cell r="JR17">
            <v>0</v>
          </cell>
          <cell r="JS17">
            <v>0</v>
          </cell>
          <cell r="JT17">
            <v>0</v>
          </cell>
          <cell r="JV17">
            <v>232.1968</v>
          </cell>
          <cell r="JW17">
            <v>0</v>
          </cell>
          <cell r="JX17">
            <v>0</v>
          </cell>
          <cell r="JY17">
            <v>0</v>
          </cell>
          <cell r="JZ17">
            <v>232.1968</v>
          </cell>
          <cell r="KB17">
            <v>232.1968</v>
          </cell>
          <cell r="KC17">
            <v>238.04300000000001</v>
          </cell>
          <cell r="KD17">
            <v>0</v>
          </cell>
          <cell r="KE17">
            <v>0</v>
          </cell>
          <cell r="KF17">
            <v>470.2398</v>
          </cell>
          <cell r="KH17">
            <v>232.1968</v>
          </cell>
          <cell r="KI17">
            <v>0</v>
          </cell>
          <cell r="KJ17">
            <v>245.1</v>
          </cell>
          <cell r="KK17">
            <v>0</v>
          </cell>
          <cell r="KL17">
            <v>477.29679999999996</v>
          </cell>
          <cell r="KN17">
            <v>232.1968</v>
          </cell>
          <cell r="KO17">
            <v>225.13200000000001</v>
          </cell>
          <cell r="KP17">
            <v>244.7</v>
          </cell>
          <cell r="KQ17">
            <v>0</v>
          </cell>
          <cell r="KR17">
            <v>702.02880000000005</v>
          </cell>
          <cell r="KT17">
            <v>232.1968</v>
          </cell>
          <cell r="KU17">
            <v>225.13200000000001</v>
          </cell>
          <cell r="KV17">
            <v>233.55071699999999</v>
          </cell>
          <cell r="KW17">
            <v>222.685</v>
          </cell>
          <cell r="KX17">
            <v>913.56451700000002</v>
          </cell>
          <cell r="KZ17">
            <v>232.1968</v>
          </cell>
          <cell r="LA17">
            <v>225.13200000000001</v>
          </cell>
          <cell r="LB17">
            <v>233.55071699999999</v>
          </cell>
          <cell r="LC17">
            <v>221.94</v>
          </cell>
          <cell r="LD17">
            <v>912.81951699999991</v>
          </cell>
          <cell r="LF17">
            <v>238.81</v>
          </cell>
          <cell r="LG17">
            <v>245.48817700000001</v>
          </cell>
          <cell r="LH17">
            <v>228.4</v>
          </cell>
          <cell r="LI17">
            <v>217.7</v>
          </cell>
          <cell r="LJ17">
            <v>930.39817700000003</v>
          </cell>
          <cell r="LL17">
            <v>233.55071699999999</v>
          </cell>
          <cell r="LN17">
            <v>233.2</v>
          </cell>
          <cell r="LO17">
            <v>232.20925925925926</v>
          </cell>
          <cell r="LP17">
            <v>233.92884615384622</v>
          </cell>
          <cell r="LQ17">
            <v>224.86454804824947</v>
          </cell>
          <cell r="LR17">
            <v>919.13185574055706</v>
          </cell>
        </row>
        <row r="18">
          <cell r="B18" t="str">
            <v>S&amp;M</v>
          </cell>
          <cell r="C18" t="str">
            <v>S&amp;M</v>
          </cell>
          <cell r="D18">
            <v>101.96208218000001</v>
          </cell>
          <cell r="E18">
            <v>95.129116390000007</v>
          </cell>
          <cell r="F18">
            <v>83.896000000000001</v>
          </cell>
          <cell r="G18">
            <v>96.073999999999998</v>
          </cell>
          <cell r="H18">
            <v>377.06119857000004</v>
          </cell>
          <cell r="J18">
            <v>78</v>
          </cell>
          <cell r="K18">
            <v>78.7</v>
          </cell>
          <cell r="L18">
            <v>77.7</v>
          </cell>
          <cell r="M18">
            <v>88.409000000000006</v>
          </cell>
          <cell r="N18">
            <v>322.80899999999997</v>
          </cell>
          <cell r="P18">
            <v>67.900000000000006</v>
          </cell>
          <cell r="Q18">
            <v>75.099999999999994</v>
          </cell>
          <cell r="R18">
            <v>55</v>
          </cell>
          <cell r="S18">
            <v>52.36</v>
          </cell>
          <cell r="T18">
            <v>250.36</v>
          </cell>
          <cell r="V18">
            <v>0</v>
          </cell>
          <cell r="W18">
            <v>0</v>
          </cell>
          <cell r="X18">
            <v>0</v>
          </cell>
          <cell r="Y18">
            <v>0</v>
          </cell>
          <cell r="Z18">
            <v>0</v>
          </cell>
          <cell r="AB18">
            <v>75.518000000000001</v>
          </cell>
          <cell r="AC18">
            <v>77.015000000000001</v>
          </cell>
          <cell r="AD18">
            <v>75.641999999999996</v>
          </cell>
          <cell r="AE18">
            <v>86.763000000000005</v>
          </cell>
          <cell r="AF18">
            <v>314.93799999999999</v>
          </cell>
          <cell r="AH18">
            <v>66.404799999999994</v>
          </cell>
          <cell r="AI18">
            <v>74.075999999999993</v>
          </cell>
          <cell r="AJ18">
            <v>53.754688000000002</v>
          </cell>
          <cell r="AK18">
            <v>51.150700000000001</v>
          </cell>
          <cell r="AL18">
            <v>245.38618799999998</v>
          </cell>
          <cell r="AN18">
            <v>86.617972709999989</v>
          </cell>
          <cell r="AO18">
            <v>83.270225039999985</v>
          </cell>
          <cell r="AP18">
            <v>80.690495860000013</v>
          </cell>
          <cell r="AQ18">
            <v>84.12662619000001</v>
          </cell>
          <cell r="AR18">
            <v>335</v>
          </cell>
          <cell r="AT18">
            <v>64</v>
          </cell>
          <cell r="AU18">
            <v>66</v>
          </cell>
          <cell r="AV18">
            <v>68.525000000000006</v>
          </cell>
          <cell r="AW18">
            <v>69.825000000000003</v>
          </cell>
          <cell r="AX18">
            <v>268.35000000000002</v>
          </cell>
          <cell r="AZ18">
            <v>64</v>
          </cell>
          <cell r="BA18">
            <v>66</v>
          </cell>
          <cell r="BB18">
            <v>68.525000000000006</v>
          </cell>
          <cell r="BC18">
            <v>69.825000000000003</v>
          </cell>
          <cell r="BD18">
            <v>268.35000000000002</v>
          </cell>
          <cell r="BF18">
            <v>63.7</v>
          </cell>
          <cell r="BG18">
            <v>66</v>
          </cell>
          <cell r="BH18">
            <v>70</v>
          </cell>
          <cell r="BI18">
            <v>72.300000000000011</v>
          </cell>
          <cell r="BJ18">
            <v>272</v>
          </cell>
          <cell r="BL18">
            <v>0</v>
          </cell>
          <cell r="BM18">
            <v>0</v>
          </cell>
          <cell r="BN18">
            <v>0</v>
          </cell>
          <cell r="BO18">
            <v>0</v>
          </cell>
          <cell r="BP18">
            <v>0</v>
          </cell>
          <cell r="BR18">
            <v>86.617972709999989</v>
          </cell>
          <cell r="BS18">
            <v>83.270225039999985</v>
          </cell>
          <cell r="BT18">
            <v>80.690495860000013</v>
          </cell>
          <cell r="BU18">
            <v>84.12662619000001</v>
          </cell>
          <cell r="BV18">
            <v>335</v>
          </cell>
          <cell r="BX18">
            <v>64</v>
          </cell>
          <cell r="BY18">
            <v>66</v>
          </cell>
          <cell r="BZ18">
            <v>68.525000000000006</v>
          </cell>
          <cell r="CA18">
            <v>69.825000000000003</v>
          </cell>
          <cell r="CB18">
            <v>268.35000000000002</v>
          </cell>
          <cell r="CD18">
            <v>60.656249999999993</v>
          </cell>
          <cell r="CE18">
            <v>64.641250000000014</v>
          </cell>
          <cell r="CF18">
            <v>66.826250000000002</v>
          </cell>
          <cell r="CG18">
            <v>67.276250000000005</v>
          </cell>
          <cell r="CH18">
            <v>259.40000000000003</v>
          </cell>
          <cell r="CJ18">
            <v>61.248262720000007</v>
          </cell>
          <cell r="CK18">
            <v>64.897632119999997</v>
          </cell>
          <cell r="CL18">
            <v>67.192201180000012</v>
          </cell>
          <cell r="CM18">
            <v>68.498908630000003</v>
          </cell>
          <cell r="CN18">
            <v>261.83700465000004</v>
          </cell>
          <cell r="CP18">
            <v>60.760000000000005</v>
          </cell>
          <cell r="CQ18">
            <v>55.535999999999994</v>
          </cell>
          <cell r="CR18">
            <v>57.164000000000001</v>
          </cell>
          <cell r="CS18">
            <v>57.58</v>
          </cell>
          <cell r="CT18">
            <v>231.03999999999996</v>
          </cell>
          <cell r="CV18">
            <v>57</v>
          </cell>
          <cell r="CW18">
            <v>57.2</v>
          </cell>
          <cell r="CX18">
            <v>57</v>
          </cell>
          <cell r="CY18">
            <v>57.2</v>
          </cell>
          <cell r="CZ18">
            <v>228.39999999999998</v>
          </cell>
          <cell r="DB18">
            <v>46.1</v>
          </cell>
          <cell r="DC18">
            <v>48</v>
          </cell>
          <cell r="DD18">
            <v>52</v>
          </cell>
          <cell r="DE18">
            <v>49.3</v>
          </cell>
          <cell r="DF18">
            <v>195.39999999999998</v>
          </cell>
          <cell r="DH18">
            <v>46.075509470000007</v>
          </cell>
          <cell r="DI18">
            <v>47.886416769999997</v>
          </cell>
          <cell r="DJ18">
            <v>51.88769782</v>
          </cell>
          <cell r="DK18">
            <v>49.131630399999999</v>
          </cell>
          <cell r="DL18">
            <v>194.98125446</v>
          </cell>
          <cell r="DN18">
            <v>46.075509470000007</v>
          </cell>
          <cell r="DO18">
            <v>47.886416769999997</v>
          </cell>
          <cell r="DP18">
            <v>51.88769782</v>
          </cell>
          <cell r="DQ18">
            <v>49.131630399999999</v>
          </cell>
          <cell r="DR18">
            <v>194.98125446</v>
          </cell>
          <cell r="DU18">
            <v>61</v>
          </cell>
          <cell r="DV18">
            <v>0</v>
          </cell>
          <cell r="DW18">
            <v>0</v>
          </cell>
          <cell r="DX18">
            <v>0</v>
          </cell>
          <cell r="DY18">
            <v>0</v>
          </cell>
          <cell r="EA18">
            <v>0</v>
          </cell>
          <cell r="EB18">
            <v>0</v>
          </cell>
          <cell r="EC18">
            <v>0</v>
          </cell>
          <cell r="ED18">
            <v>0</v>
          </cell>
          <cell r="EE18">
            <v>0</v>
          </cell>
          <cell r="EG18">
            <v>0</v>
          </cell>
          <cell r="EH18">
            <v>0</v>
          </cell>
          <cell r="EI18">
            <v>0</v>
          </cell>
          <cell r="EJ18">
            <v>0</v>
          </cell>
          <cell r="EK18">
            <v>0</v>
          </cell>
          <cell r="EM18">
            <v>60.656249999999993</v>
          </cell>
          <cell r="EN18">
            <v>64.641250000000014</v>
          </cell>
          <cell r="EO18">
            <v>66.826250000000002</v>
          </cell>
          <cell r="EP18">
            <v>67.276250000000005</v>
          </cell>
          <cell r="EQ18">
            <v>259.40000000000003</v>
          </cell>
          <cell r="ES18">
            <v>66.404799999999994</v>
          </cell>
          <cell r="ET18">
            <v>57.888200000000005</v>
          </cell>
          <cell r="EU18">
            <v>56.663199999999996</v>
          </cell>
          <cell r="EV18">
            <v>58.573599999999999</v>
          </cell>
          <cell r="EW18">
            <v>239.52979999999999</v>
          </cell>
          <cell r="EY18">
            <v>66.404799999999994</v>
          </cell>
          <cell r="EZ18">
            <v>0</v>
          </cell>
          <cell r="FA18">
            <v>56.663199999999996</v>
          </cell>
          <cell r="FB18">
            <v>58.573599999999999</v>
          </cell>
          <cell r="FC18">
            <v>181.64159999999998</v>
          </cell>
          <cell r="FE18">
            <v>66.404799999999994</v>
          </cell>
          <cell r="FF18">
            <v>0</v>
          </cell>
          <cell r="FG18">
            <v>0</v>
          </cell>
          <cell r="FH18">
            <v>0</v>
          </cell>
          <cell r="FI18">
            <v>66.404799999999994</v>
          </cell>
          <cell r="FK18">
            <v>66.404799999999994</v>
          </cell>
          <cell r="FL18">
            <v>0</v>
          </cell>
          <cell r="FM18">
            <v>0</v>
          </cell>
          <cell r="FN18">
            <v>0</v>
          </cell>
          <cell r="FO18">
            <v>66.404799999999994</v>
          </cell>
          <cell r="FQ18">
            <v>66.404799999999994</v>
          </cell>
          <cell r="FR18">
            <v>74.075999999999993</v>
          </cell>
          <cell r="FS18">
            <v>0</v>
          </cell>
          <cell r="FT18">
            <v>0</v>
          </cell>
          <cell r="FU18">
            <v>140.48079999999999</v>
          </cell>
          <cell r="FW18">
            <v>66.404799999999994</v>
          </cell>
          <cell r="FX18">
            <v>74.075999999999993</v>
          </cell>
          <cell r="FY18">
            <v>0</v>
          </cell>
          <cell r="FZ18">
            <v>0</v>
          </cell>
          <cell r="GA18">
            <v>140.48079999999999</v>
          </cell>
          <cell r="GC18">
            <v>66.404799999999994</v>
          </cell>
          <cell r="GD18">
            <v>74.075999999999993</v>
          </cell>
          <cell r="GE18">
            <v>53.754688000000002</v>
          </cell>
          <cell r="GF18">
            <v>47.6</v>
          </cell>
          <cell r="GG18">
            <v>241.83548799999997</v>
          </cell>
          <cell r="GI18">
            <v>66.404799999999994</v>
          </cell>
          <cell r="GJ18">
            <v>74.075999999999993</v>
          </cell>
          <cell r="GK18">
            <v>53.754688000000002</v>
          </cell>
          <cell r="GL18">
            <v>47.6</v>
          </cell>
          <cell r="GM18">
            <v>241.83548799999997</v>
          </cell>
          <cell r="GO18">
            <v>66.404799999999994</v>
          </cell>
          <cell r="GP18">
            <v>74.075999999999993</v>
          </cell>
          <cell r="GQ18">
            <v>53.754688000000002</v>
          </cell>
          <cell r="GR18">
            <v>47.6</v>
          </cell>
          <cell r="GS18">
            <v>241.83548799999997</v>
          </cell>
          <cell r="GU18">
            <v>72.599999999999994</v>
          </cell>
          <cell r="GV18">
            <v>64.641250000000014</v>
          </cell>
          <cell r="GW18">
            <v>66.826250000000002</v>
          </cell>
          <cell r="GX18">
            <v>67.276250000000005</v>
          </cell>
          <cell r="GY18">
            <v>271.34375</v>
          </cell>
          <cell r="HA18">
            <v>0</v>
          </cell>
          <cell r="HB18">
            <v>0</v>
          </cell>
          <cell r="HC18">
            <v>0</v>
          </cell>
          <cell r="HD18">
            <v>0</v>
          </cell>
          <cell r="HE18">
            <v>0</v>
          </cell>
          <cell r="HG18">
            <v>0</v>
          </cell>
          <cell r="HH18">
            <v>0</v>
          </cell>
          <cell r="HI18">
            <v>0</v>
          </cell>
          <cell r="HJ18">
            <v>0</v>
          </cell>
          <cell r="HK18">
            <v>0</v>
          </cell>
          <cell r="HM18">
            <v>66.404799999999994</v>
          </cell>
          <cell r="HN18">
            <v>0</v>
          </cell>
          <cell r="HO18">
            <v>0</v>
          </cell>
          <cell r="HP18">
            <v>0</v>
          </cell>
          <cell r="HQ18">
            <v>66.404799999999994</v>
          </cell>
          <cell r="HS18">
            <v>66.404799999999994</v>
          </cell>
          <cell r="HT18">
            <v>0</v>
          </cell>
          <cell r="HU18">
            <v>0</v>
          </cell>
          <cell r="HV18">
            <v>0</v>
          </cell>
          <cell r="HW18">
            <v>66.404799999999994</v>
          </cell>
          <cell r="HY18">
            <v>66.404799999999994</v>
          </cell>
          <cell r="HZ18">
            <v>0</v>
          </cell>
          <cell r="IA18">
            <v>0</v>
          </cell>
          <cell r="IB18">
            <v>0</v>
          </cell>
          <cell r="IC18">
            <v>66.404799999999994</v>
          </cell>
          <cell r="IE18">
            <v>66.404799999999994</v>
          </cell>
          <cell r="IF18">
            <v>74.075999999999993</v>
          </cell>
          <cell r="IG18">
            <v>48.4</v>
          </cell>
          <cell r="IH18">
            <v>0</v>
          </cell>
          <cell r="II18">
            <v>188.88079999999999</v>
          </cell>
          <cell r="IK18">
            <v>66.404799999999994</v>
          </cell>
          <cell r="IL18">
            <v>83.270225039999985</v>
          </cell>
          <cell r="IM18">
            <v>51.4</v>
          </cell>
          <cell r="IN18">
            <v>0</v>
          </cell>
          <cell r="IO18">
            <v>201.07502503999999</v>
          </cell>
          <cell r="IQ18">
            <v>66.404799999999994</v>
          </cell>
          <cell r="IR18">
            <v>74.075999999999993</v>
          </cell>
          <cell r="IS18">
            <v>53.754688000000002</v>
          </cell>
          <cell r="IT18">
            <v>0</v>
          </cell>
          <cell r="IU18">
            <v>194.23548799999998</v>
          </cell>
          <cell r="IW18">
            <v>66.404799999999994</v>
          </cell>
          <cell r="IX18">
            <v>74.075999999999993</v>
          </cell>
          <cell r="IY18">
            <v>53.754688000000002</v>
          </cell>
          <cell r="IZ18">
            <v>0</v>
          </cell>
          <cell r="JA18">
            <v>194.23548799999998</v>
          </cell>
          <cell r="JC18">
            <v>66.404799999999994</v>
          </cell>
          <cell r="JD18">
            <v>74.075999999999993</v>
          </cell>
          <cell r="JE18">
            <v>53.754688000000002</v>
          </cell>
          <cell r="JF18">
            <v>47.6</v>
          </cell>
          <cell r="JG18">
            <v>241.83548799999997</v>
          </cell>
          <cell r="JJ18">
            <v>46.250509470000004</v>
          </cell>
          <cell r="JK18">
            <v>48.061416769999994</v>
          </cell>
          <cell r="JL18">
            <v>52.062697819999997</v>
          </cell>
          <cell r="JM18">
            <v>49.306630399999996</v>
          </cell>
          <cell r="JN18">
            <v>195.68125445999996</v>
          </cell>
          <cell r="JP18">
            <v>66.863703999999998</v>
          </cell>
          <cell r="JQ18">
            <v>0</v>
          </cell>
          <cell r="JR18">
            <v>0</v>
          </cell>
          <cell r="JS18">
            <v>0</v>
          </cell>
          <cell r="JT18">
            <v>0</v>
          </cell>
          <cell r="JV18">
            <v>66.404799999999994</v>
          </cell>
          <cell r="JW18">
            <v>0</v>
          </cell>
          <cell r="JX18">
            <v>0</v>
          </cell>
          <cell r="JY18">
            <v>0</v>
          </cell>
          <cell r="JZ18">
            <v>66.404799999999994</v>
          </cell>
          <cell r="KB18">
            <v>66.404799999999994</v>
          </cell>
          <cell r="KC18">
            <v>70.451999999999998</v>
          </cell>
          <cell r="KD18">
            <v>0</v>
          </cell>
          <cell r="KE18">
            <v>0</v>
          </cell>
          <cell r="KF18">
            <v>136.85679999999999</v>
          </cell>
          <cell r="KH18">
            <v>66.404799999999994</v>
          </cell>
          <cell r="KI18">
            <v>0</v>
          </cell>
          <cell r="KJ18">
            <v>48.4</v>
          </cell>
          <cell r="KK18">
            <v>0</v>
          </cell>
          <cell r="KL18">
            <v>114.8048</v>
          </cell>
          <cell r="KN18">
            <v>66.404799999999994</v>
          </cell>
          <cell r="KO18">
            <v>74.075999999999993</v>
          </cell>
          <cell r="KP18">
            <v>51.4</v>
          </cell>
          <cell r="KQ18">
            <v>0</v>
          </cell>
          <cell r="KR18">
            <v>191.88079999999999</v>
          </cell>
          <cell r="KT18">
            <v>66.404799999999994</v>
          </cell>
          <cell r="KU18">
            <v>74.075999999999993</v>
          </cell>
          <cell r="KV18">
            <v>53.754688000000002</v>
          </cell>
          <cell r="KW18">
            <v>47.758000000000003</v>
          </cell>
          <cell r="KX18">
            <v>241.99348799999999</v>
          </cell>
          <cell r="KZ18">
            <v>66.404799999999994</v>
          </cell>
          <cell r="LA18">
            <v>74.075999999999993</v>
          </cell>
          <cell r="LB18">
            <v>53.754688000000002</v>
          </cell>
          <cell r="LC18">
            <v>51.314</v>
          </cell>
          <cell r="LD18">
            <v>245.54948799999997</v>
          </cell>
          <cell r="LF18">
            <v>44.39</v>
          </cell>
          <cell r="LG18">
            <v>44.4</v>
          </cell>
          <cell r="LH18">
            <v>44.4</v>
          </cell>
          <cell r="LI18">
            <v>44.7</v>
          </cell>
          <cell r="LJ18">
            <v>177.89</v>
          </cell>
          <cell r="LL18">
            <v>53.754688000000002</v>
          </cell>
          <cell r="LN18">
            <v>0</v>
          </cell>
          <cell r="LO18">
            <v>0</v>
          </cell>
          <cell r="LP18">
            <v>0</v>
          </cell>
          <cell r="LQ18">
            <v>0</v>
          </cell>
          <cell r="LR18">
            <v>0</v>
          </cell>
        </row>
        <row r="19">
          <cell r="B19" t="str">
            <v>G&amp;A</v>
          </cell>
          <cell r="C19" t="str">
            <v>G&amp;A</v>
          </cell>
          <cell r="D19">
            <v>77.694308749999976</v>
          </cell>
          <cell r="E19">
            <v>75.201778879999992</v>
          </cell>
          <cell r="F19">
            <v>71.281999999999996</v>
          </cell>
          <cell r="G19">
            <v>72.609999999999985</v>
          </cell>
          <cell r="H19">
            <v>296.78808762999995</v>
          </cell>
          <cell r="J19">
            <v>73</v>
          </cell>
          <cell r="K19">
            <v>75.099999999999994</v>
          </cell>
          <cell r="L19">
            <v>72.099999999999994</v>
          </cell>
          <cell r="M19">
            <v>57.188000000000002</v>
          </cell>
          <cell r="N19">
            <v>277.38799999999998</v>
          </cell>
          <cell r="P19">
            <v>62.116</v>
          </cell>
          <cell r="Q19">
            <v>59.2</v>
          </cell>
          <cell r="R19">
            <v>52.9</v>
          </cell>
          <cell r="S19">
            <v>57.3</v>
          </cell>
          <cell r="T19">
            <v>231.51600000000002</v>
          </cell>
          <cell r="V19">
            <v>0</v>
          </cell>
          <cell r="W19">
            <v>0</v>
          </cell>
          <cell r="X19">
            <v>0</v>
          </cell>
          <cell r="Y19">
            <v>0</v>
          </cell>
          <cell r="Z19">
            <v>0</v>
          </cell>
          <cell r="AB19">
            <v>65.593999999999994</v>
          </cell>
          <cell r="AC19">
            <v>67.344999999999999</v>
          </cell>
          <cell r="AD19">
            <v>65.165999999999997</v>
          </cell>
          <cell r="AE19">
            <v>52.463999999999999</v>
          </cell>
          <cell r="AF19">
            <v>250.56899999999999</v>
          </cell>
          <cell r="AH19">
            <v>57.911999999999999</v>
          </cell>
          <cell r="AI19">
            <v>54.2</v>
          </cell>
          <cell r="AJ19">
            <v>48.603575999999997</v>
          </cell>
          <cell r="AK19">
            <v>52.254300000000001</v>
          </cell>
          <cell r="AL19">
            <v>212.969876</v>
          </cell>
          <cell r="AN19">
            <v>69.213069129999994</v>
          </cell>
          <cell r="AO19">
            <v>69.856404089999998</v>
          </cell>
          <cell r="AP19">
            <v>75.654880489999996</v>
          </cell>
          <cell r="AQ19">
            <v>72.880365560000001</v>
          </cell>
          <cell r="AR19">
            <v>288</v>
          </cell>
          <cell r="AT19">
            <v>65</v>
          </cell>
          <cell r="AU19">
            <v>63.5</v>
          </cell>
          <cell r="AV19">
            <v>68.212499999999991</v>
          </cell>
          <cell r="AW19">
            <v>68.412499999999994</v>
          </cell>
          <cell r="AX19">
            <v>265.125</v>
          </cell>
          <cell r="AZ19">
            <v>65</v>
          </cell>
          <cell r="BA19">
            <v>63.5</v>
          </cell>
          <cell r="BB19">
            <v>68.212499999999991</v>
          </cell>
          <cell r="BC19">
            <v>68.412499999999994</v>
          </cell>
          <cell r="BD19">
            <v>265.125</v>
          </cell>
          <cell r="BF19">
            <v>63.8</v>
          </cell>
          <cell r="BG19">
            <v>64.900000000000006</v>
          </cell>
          <cell r="BH19">
            <v>68.3</v>
          </cell>
          <cell r="BI19">
            <v>68.5</v>
          </cell>
          <cell r="BJ19">
            <v>265.5</v>
          </cell>
          <cell r="BL19">
            <v>0</v>
          </cell>
          <cell r="BM19">
            <v>0</v>
          </cell>
          <cell r="BN19">
            <v>0</v>
          </cell>
          <cell r="BO19">
            <v>0</v>
          </cell>
          <cell r="BP19">
            <v>0</v>
          </cell>
          <cell r="BR19">
            <v>69.213069129999994</v>
          </cell>
          <cell r="BS19">
            <v>69.856404089999998</v>
          </cell>
          <cell r="BT19">
            <v>75.654880489999996</v>
          </cell>
          <cell r="BU19">
            <v>72.880365560000001</v>
          </cell>
          <cell r="BV19">
            <v>288</v>
          </cell>
          <cell r="BX19">
            <v>65</v>
          </cell>
          <cell r="BY19">
            <v>63.5</v>
          </cell>
          <cell r="BZ19">
            <v>68.212499999999991</v>
          </cell>
          <cell r="CA19">
            <v>68.412499999999994</v>
          </cell>
          <cell r="CB19">
            <v>265.125</v>
          </cell>
          <cell r="CD19">
            <v>56.655000000000001</v>
          </cell>
          <cell r="CE19">
            <v>57.515000000000001</v>
          </cell>
          <cell r="CF19">
            <v>59.924999999999997</v>
          </cell>
          <cell r="CG19">
            <v>59.125000000000007</v>
          </cell>
          <cell r="CH19">
            <v>233.22</v>
          </cell>
          <cell r="CJ19">
            <v>56.826801609999997</v>
          </cell>
          <cell r="CK19">
            <v>56.63427175999999</v>
          </cell>
          <cell r="CL19">
            <v>60.355716666363627</v>
          </cell>
          <cell r="CM19">
            <v>60.636583906363633</v>
          </cell>
          <cell r="CN19">
            <v>234.45337394272724</v>
          </cell>
          <cell r="CP19">
            <v>56.46</v>
          </cell>
          <cell r="CQ19">
            <v>56.635999999999996</v>
          </cell>
          <cell r="CR19">
            <v>56.064000000000007</v>
          </cell>
          <cell r="CS19">
            <v>56.279999999999994</v>
          </cell>
          <cell r="CT19">
            <v>225.44000000000003</v>
          </cell>
          <cell r="CV19">
            <v>55.4</v>
          </cell>
          <cell r="CW19">
            <v>55.7</v>
          </cell>
          <cell r="CX19">
            <v>55.4</v>
          </cell>
          <cell r="CY19">
            <v>55.7</v>
          </cell>
          <cell r="CZ19">
            <v>222.2</v>
          </cell>
          <cell r="DB19">
            <v>48.5</v>
          </cell>
          <cell r="DC19">
            <v>48.2</v>
          </cell>
          <cell r="DD19">
            <v>49.2</v>
          </cell>
          <cell r="DE19">
            <v>49.4</v>
          </cell>
          <cell r="DF19">
            <v>195.3</v>
          </cell>
          <cell r="DH19">
            <v>47.870837169999994</v>
          </cell>
          <cell r="DI19">
            <v>47.573334959999997</v>
          </cell>
          <cell r="DJ19">
            <v>48.535208929999996</v>
          </cell>
          <cell r="DK19">
            <v>48.700919890000002</v>
          </cell>
          <cell r="DL19">
            <v>192.68030094999997</v>
          </cell>
          <cell r="DN19">
            <v>47.870837169999994</v>
          </cell>
          <cell r="DO19">
            <v>47.573334959999997</v>
          </cell>
          <cell r="DP19">
            <v>48.535208929999996</v>
          </cell>
          <cell r="DQ19">
            <v>48.700919890000002</v>
          </cell>
          <cell r="DR19">
            <v>192.68030094999997</v>
          </cell>
          <cell r="DU19">
            <v>56</v>
          </cell>
          <cell r="DV19">
            <v>0</v>
          </cell>
          <cell r="DW19">
            <v>0</v>
          </cell>
          <cell r="DX19">
            <v>0</v>
          </cell>
          <cell r="DY19">
            <v>0</v>
          </cell>
          <cell r="EA19">
            <v>0</v>
          </cell>
          <cell r="EB19">
            <v>0</v>
          </cell>
          <cell r="EC19">
            <v>0</v>
          </cell>
          <cell r="ED19">
            <v>0</v>
          </cell>
          <cell r="EE19">
            <v>0</v>
          </cell>
          <cell r="EG19">
            <v>0</v>
          </cell>
          <cell r="EH19">
            <v>0</v>
          </cell>
          <cell r="EI19">
            <v>0</v>
          </cell>
          <cell r="EJ19">
            <v>0</v>
          </cell>
          <cell r="EK19">
            <v>0</v>
          </cell>
          <cell r="EM19">
            <v>56.655000000000001</v>
          </cell>
          <cell r="EN19">
            <v>57.515000000000001</v>
          </cell>
          <cell r="EO19">
            <v>59.924999999999997</v>
          </cell>
          <cell r="EP19">
            <v>59.125000000000007</v>
          </cell>
          <cell r="EQ19">
            <v>233.22</v>
          </cell>
          <cell r="ES19">
            <v>57.911999999999999</v>
          </cell>
          <cell r="ET19">
            <v>56.246400000000001</v>
          </cell>
          <cell r="EU19">
            <v>53.386400000000002</v>
          </cell>
          <cell r="EV19">
            <v>55.405799999999992</v>
          </cell>
          <cell r="EW19">
            <v>222.95060000000001</v>
          </cell>
          <cell r="EY19">
            <v>57.911999999999999</v>
          </cell>
          <cell r="EZ19">
            <v>0</v>
          </cell>
          <cell r="FA19">
            <v>53.386400000000002</v>
          </cell>
          <cell r="FB19">
            <v>55.405799999999992</v>
          </cell>
          <cell r="FC19">
            <v>166.70419999999999</v>
          </cell>
          <cell r="FE19">
            <v>57.911999999999999</v>
          </cell>
          <cell r="FF19">
            <v>0</v>
          </cell>
          <cell r="FG19">
            <v>0</v>
          </cell>
          <cell r="FH19">
            <v>0</v>
          </cell>
          <cell r="FI19">
            <v>57.911999999999999</v>
          </cell>
          <cell r="FK19">
            <v>57.911999999999999</v>
          </cell>
          <cell r="FL19">
            <v>0</v>
          </cell>
          <cell r="FM19">
            <v>0</v>
          </cell>
          <cell r="FN19">
            <v>0</v>
          </cell>
          <cell r="FO19">
            <v>57.911999999999999</v>
          </cell>
          <cell r="FQ19">
            <v>57.911999999999999</v>
          </cell>
          <cell r="FR19">
            <v>54.2</v>
          </cell>
          <cell r="FS19">
            <v>0</v>
          </cell>
          <cell r="FT19">
            <v>0</v>
          </cell>
          <cell r="FU19">
            <v>112.11199999999999</v>
          </cell>
          <cell r="FW19">
            <v>57.911999999999999</v>
          </cell>
          <cell r="FX19">
            <v>54.2</v>
          </cell>
          <cell r="FY19">
            <v>0</v>
          </cell>
          <cell r="FZ19">
            <v>0</v>
          </cell>
          <cell r="GA19">
            <v>112.11199999999999</v>
          </cell>
          <cell r="GC19">
            <v>57.911999999999999</v>
          </cell>
          <cell r="GD19">
            <v>54.2</v>
          </cell>
          <cell r="GE19">
            <v>48.603575999999997</v>
          </cell>
          <cell r="GF19">
            <v>47.4</v>
          </cell>
          <cell r="GG19">
            <v>208.115576</v>
          </cell>
          <cell r="GI19">
            <v>57.911999999999999</v>
          </cell>
          <cell r="GJ19">
            <v>54.2</v>
          </cell>
          <cell r="GK19">
            <v>48.603575999999997</v>
          </cell>
          <cell r="GL19">
            <v>47.4</v>
          </cell>
          <cell r="GM19">
            <v>208.115576</v>
          </cell>
          <cell r="GO19">
            <v>57.911999999999999</v>
          </cell>
          <cell r="GP19">
            <v>54.2</v>
          </cell>
          <cell r="GQ19">
            <v>48.603575999999997</v>
          </cell>
          <cell r="GR19">
            <v>47.4</v>
          </cell>
          <cell r="GS19">
            <v>208.115576</v>
          </cell>
          <cell r="GU19">
            <v>57.9</v>
          </cell>
          <cell r="GV19">
            <v>57.515000000000001</v>
          </cell>
          <cell r="GW19">
            <v>59.924999999999997</v>
          </cell>
          <cell r="GX19">
            <v>59.125000000000007</v>
          </cell>
          <cell r="GY19">
            <v>234.46499999999997</v>
          </cell>
          <cell r="HA19">
            <v>0</v>
          </cell>
          <cell r="HB19">
            <v>0</v>
          </cell>
          <cell r="HC19">
            <v>0</v>
          </cell>
          <cell r="HD19">
            <v>0</v>
          </cell>
          <cell r="HE19">
            <v>0</v>
          </cell>
          <cell r="HG19">
            <v>0</v>
          </cell>
          <cell r="HH19">
            <v>0</v>
          </cell>
          <cell r="HI19">
            <v>0</v>
          </cell>
          <cell r="HJ19">
            <v>0</v>
          </cell>
          <cell r="HK19">
            <v>0</v>
          </cell>
          <cell r="HM19">
            <v>57.911999999999999</v>
          </cell>
          <cell r="HN19">
            <v>0</v>
          </cell>
          <cell r="HO19">
            <v>0</v>
          </cell>
          <cell r="HP19">
            <v>0</v>
          </cell>
          <cell r="HQ19">
            <v>57.911999999999999</v>
          </cell>
          <cell r="HS19">
            <v>57.911999999999999</v>
          </cell>
          <cell r="HT19">
            <v>0</v>
          </cell>
          <cell r="HU19">
            <v>0</v>
          </cell>
          <cell r="HV19">
            <v>0</v>
          </cell>
          <cell r="HW19">
            <v>57.911999999999999</v>
          </cell>
          <cell r="HY19">
            <v>57.911999999999999</v>
          </cell>
          <cell r="HZ19">
            <v>0</v>
          </cell>
          <cell r="IA19">
            <v>0</v>
          </cell>
          <cell r="IB19">
            <v>0</v>
          </cell>
          <cell r="IC19">
            <v>57.911999999999999</v>
          </cell>
          <cell r="IE19">
            <v>57.911999999999999</v>
          </cell>
          <cell r="IF19">
            <v>54.2</v>
          </cell>
          <cell r="IG19">
            <v>49.7</v>
          </cell>
          <cell r="IH19">
            <v>0</v>
          </cell>
          <cell r="II19">
            <v>161.81200000000001</v>
          </cell>
          <cell r="IK19">
            <v>57.911999999999999</v>
          </cell>
          <cell r="IL19">
            <v>69.856404089999998</v>
          </cell>
          <cell r="IM19">
            <v>52.599999999999994</v>
          </cell>
          <cell r="IN19">
            <v>0</v>
          </cell>
          <cell r="IO19">
            <v>180.36840408999998</v>
          </cell>
          <cell r="IQ19">
            <v>57.911999999999999</v>
          </cell>
          <cell r="IR19">
            <v>54.2</v>
          </cell>
          <cell r="IS19">
            <v>48.603575999999997</v>
          </cell>
          <cell r="IT19">
            <v>0</v>
          </cell>
          <cell r="IU19">
            <v>160.715576</v>
          </cell>
          <cell r="IW19">
            <v>57.911999999999999</v>
          </cell>
          <cell r="IX19">
            <v>54.2</v>
          </cell>
          <cell r="IY19">
            <v>48.603575999999997</v>
          </cell>
          <cell r="IZ19">
            <v>0</v>
          </cell>
          <cell r="JA19">
            <v>160.715576</v>
          </cell>
          <cell r="JC19">
            <v>57.911999999999999</v>
          </cell>
          <cell r="JD19">
            <v>54.2</v>
          </cell>
          <cell r="JE19">
            <v>48.603575999999997</v>
          </cell>
          <cell r="JF19">
            <v>47.4</v>
          </cell>
          <cell r="JG19">
            <v>208.115576</v>
          </cell>
          <cell r="JJ19">
            <v>48.470837169999996</v>
          </cell>
          <cell r="JK19">
            <v>48.173334959999998</v>
          </cell>
          <cell r="JL19">
            <v>49.135208929999997</v>
          </cell>
          <cell r="JM19">
            <v>49.300919890000003</v>
          </cell>
          <cell r="JN19">
            <v>195.08030094999998</v>
          </cell>
          <cell r="JP19">
            <v>58.870768000000005</v>
          </cell>
          <cell r="JQ19">
            <v>0</v>
          </cell>
          <cell r="JR19">
            <v>0</v>
          </cell>
          <cell r="JS19">
            <v>0</v>
          </cell>
          <cell r="JT19">
            <v>0</v>
          </cell>
          <cell r="JV19">
            <v>57.911999999999999</v>
          </cell>
          <cell r="JW19">
            <v>0</v>
          </cell>
          <cell r="JX19">
            <v>0</v>
          </cell>
          <cell r="JY19">
            <v>0</v>
          </cell>
          <cell r="JZ19">
            <v>57.911999999999999</v>
          </cell>
          <cell r="KB19">
            <v>57.911999999999999</v>
          </cell>
          <cell r="KC19">
            <v>53.887999999999998</v>
          </cell>
          <cell r="KD19">
            <v>0</v>
          </cell>
          <cell r="KE19">
            <v>0</v>
          </cell>
          <cell r="KF19">
            <v>111.8</v>
          </cell>
          <cell r="KH19">
            <v>57.911999999999999</v>
          </cell>
          <cell r="KI19">
            <v>0</v>
          </cell>
          <cell r="KJ19">
            <v>49.7</v>
          </cell>
          <cell r="KK19">
            <v>0</v>
          </cell>
          <cell r="KL19">
            <v>107.61199999999999</v>
          </cell>
          <cell r="KN19">
            <v>57.911999999999999</v>
          </cell>
          <cell r="KO19">
            <v>54.2</v>
          </cell>
          <cell r="KP19">
            <v>52.699999999999996</v>
          </cell>
          <cell r="KQ19">
            <v>0</v>
          </cell>
          <cell r="KR19">
            <v>164.81199999999998</v>
          </cell>
          <cell r="KT19">
            <v>57.911999999999999</v>
          </cell>
          <cell r="KU19">
            <v>54.2</v>
          </cell>
          <cell r="KV19">
            <v>48.603575999999997</v>
          </cell>
          <cell r="KW19">
            <v>49.957000000000001</v>
          </cell>
          <cell r="KX19">
            <v>210.67257599999999</v>
          </cell>
          <cell r="KZ19">
            <v>57.911999999999999</v>
          </cell>
          <cell r="LA19">
            <v>54.2</v>
          </cell>
          <cell r="LB19">
            <v>48.603575999999997</v>
          </cell>
          <cell r="LC19">
            <v>51.314999999999998</v>
          </cell>
          <cell r="LD19">
            <v>212.030576</v>
          </cell>
          <cell r="LF19">
            <v>48.544000000000004</v>
          </cell>
          <cell r="LG19">
            <v>48.36</v>
          </cell>
          <cell r="LH19">
            <v>54.26</v>
          </cell>
          <cell r="LI19">
            <v>54.37</v>
          </cell>
          <cell r="LJ19">
            <v>205.53399999999999</v>
          </cell>
          <cell r="LL19">
            <v>48.603575999999997</v>
          </cell>
          <cell r="LN19">
            <v>0</v>
          </cell>
          <cell r="LO19">
            <v>0</v>
          </cell>
          <cell r="LP19">
            <v>0</v>
          </cell>
          <cell r="LQ19">
            <v>0</v>
          </cell>
          <cell r="LR19">
            <v>0</v>
          </cell>
        </row>
        <row r="20">
          <cell r="B20" t="str">
            <v>SG&amp;A</v>
          </cell>
          <cell r="C20" t="str">
            <v>SG&amp;A</v>
          </cell>
          <cell r="LN20">
            <v>123.8</v>
          </cell>
          <cell r="LO20">
            <v>132.60555555555555</v>
          </cell>
          <cell r="LP20">
            <v>102.57115384615388</v>
          </cell>
          <cell r="LQ20">
            <v>98.413950971720823</v>
          </cell>
          <cell r="LR20">
            <v>454.14664327941318</v>
          </cell>
        </row>
        <row r="21">
          <cell r="B21" t="str">
            <v>Other</v>
          </cell>
          <cell r="C21" t="str">
            <v>Other</v>
          </cell>
          <cell r="D21">
            <v>0</v>
          </cell>
          <cell r="E21">
            <v>0</v>
          </cell>
          <cell r="F21">
            <v>0</v>
          </cell>
          <cell r="G21">
            <v>0.3</v>
          </cell>
          <cell r="H21">
            <v>0.3</v>
          </cell>
          <cell r="J21">
            <v>0</v>
          </cell>
          <cell r="K21">
            <v>0</v>
          </cell>
          <cell r="L21">
            <v>0</v>
          </cell>
          <cell r="M21">
            <v>0</v>
          </cell>
          <cell r="N21">
            <v>0</v>
          </cell>
          <cell r="P21">
            <v>0</v>
          </cell>
          <cell r="Q21">
            <v>0</v>
          </cell>
          <cell r="R21">
            <v>48</v>
          </cell>
          <cell r="S21">
            <v>-7.3</v>
          </cell>
          <cell r="T21">
            <v>40.700000000000003</v>
          </cell>
          <cell r="V21">
            <v>0</v>
          </cell>
          <cell r="W21">
            <v>0</v>
          </cell>
          <cell r="X21">
            <v>0</v>
          </cell>
          <cell r="Y21">
            <v>0</v>
          </cell>
          <cell r="Z21">
            <v>0</v>
          </cell>
          <cell r="AB21">
            <v>0</v>
          </cell>
          <cell r="AC21">
            <v>0</v>
          </cell>
          <cell r="AD21">
            <v>0</v>
          </cell>
          <cell r="AE21">
            <v>0</v>
          </cell>
          <cell r="AF21">
            <v>0</v>
          </cell>
          <cell r="AH21">
            <v>0</v>
          </cell>
          <cell r="AI21">
            <v>-0.4</v>
          </cell>
          <cell r="AJ21">
            <v>0</v>
          </cell>
          <cell r="AK21">
            <v>-1</v>
          </cell>
          <cell r="AL21">
            <v>-1.4</v>
          </cell>
          <cell r="AN21">
            <v>-8.8000000000000007</v>
          </cell>
          <cell r="AO21">
            <v>0.10000000000000009</v>
          </cell>
          <cell r="AP21">
            <v>16.7</v>
          </cell>
          <cell r="AQ21">
            <v>18.399999999999999</v>
          </cell>
          <cell r="AR21">
            <v>26</v>
          </cell>
          <cell r="AT21">
            <v>-2.4</v>
          </cell>
          <cell r="AU21">
            <v>4.8</v>
          </cell>
          <cell r="AV21">
            <v>14</v>
          </cell>
          <cell r="AW21">
            <v>14</v>
          </cell>
          <cell r="AX21">
            <v>30.4</v>
          </cell>
          <cell r="AZ21">
            <v>-2.4</v>
          </cell>
          <cell r="BA21">
            <v>4.8</v>
          </cell>
          <cell r="BB21">
            <v>14</v>
          </cell>
          <cell r="BC21">
            <v>14</v>
          </cell>
          <cell r="BD21">
            <v>30.4</v>
          </cell>
          <cell r="BF21">
            <v>0</v>
          </cell>
          <cell r="BG21">
            <v>0</v>
          </cell>
          <cell r="BH21">
            <v>0</v>
          </cell>
          <cell r="BI21">
            <v>0</v>
          </cell>
          <cell r="BJ21">
            <v>0</v>
          </cell>
          <cell r="BL21">
            <v>0</v>
          </cell>
          <cell r="BM21">
            <v>0</v>
          </cell>
          <cell r="BN21">
            <v>0</v>
          </cell>
          <cell r="BO21">
            <v>0</v>
          </cell>
          <cell r="BP21">
            <v>0</v>
          </cell>
          <cell r="BR21">
            <v>-8.8000000000000007</v>
          </cell>
          <cell r="BS21">
            <v>0.10000000000000009</v>
          </cell>
          <cell r="BT21">
            <v>16.7</v>
          </cell>
          <cell r="BU21">
            <v>18.399999999999999</v>
          </cell>
          <cell r="BV21">
            <v>26</v>
          </cell>
          <cell r="BX21">
            <v>-2.4</v>
          </cell>
          <cell r="BY21">
            <v>4.8</v>
          </cell>
          <cell r="BZ21">
            <v>14</v>
          </cell>
          <cell r="CA21">
            <v>14</v>
          </cell>
          <cell r="CB21">
            <v>30.4</v>
          </cell>
          <cell r="CD21">
            <v>0</v>
          </cell>
          <cell r="CE21">
            <v>0</v>
          </cell>
          <cell r="CF21">
            <v>0</v>
          </cell>
          <cell r="CG21">
            <v>0</v>
          </cell>
          <cell r="CH21">
            <v>0</v>
          </cell>
          <cell r="CJ21">
            <v>0</v>
          </cell>
          <cell r="CK21">
            <v>0</v>
          </cell>
          <cell r="CL21">
            <v>0</v>
          </cell>
          <cell r="CM21">
            <v>0</v>
          </cell>
          <cell r="CN21">
            <v>0</v>
          </cell>
          <cell r="CP21">
            <v>0</v>
          </cell>
          <cell r="CQ21">
            <v>0</v>
          </cell>
          <cell r="CR21">
            <v>0</v>
          </cell>
          <cell r="CS21">
            <v>0</v>
          </cell>
          <cell r="CT21">
            <v>0</v>
          </cell>
          <cell r="CV21">
            <v>0</v>
          </cell>
          <cell r="CW21">
            <v>0</v>
          </cell>
          <cell r="CX21">
            <v>0</v>
          </cell>
          <cell r="CY21">
            <v>0</v>
          </cell>
          <cell r="CZ21">
            <v>0</v>
          </cell>
          <cell r="DB21">
            <v>0</v>
          </cell>
          <cell r="DC21">
            <v>0</v>
          </cell>
          <cell r="DD21">
            <v>0</v>
          </cell>
          <cell r="DE21">
            <v>0</v>
          </cell>
          <cell r="DF21">
            <v>0</v>
          </cell>
          <cell r="DH21">
            <v>0</v>
          </cell>
          <cell r="DI21">
            <v>0</v>
          </cell>
          <cell r="DJ21">
            <v>0</v>
          </cell>
          <cell r="DK21">
            <v>0</v>
          </cell>
          <cell r="DL21">
            <v>0</v>
          </cell>
          <cell r="DN21">
            <v>0</v>
          </cell>
          <cell r="DO21">
            <v>0</v>
          </cell>
          <cell r="DP21">
            <v>0</v>
          </cell>
          <cell r="DQ21">
            <v>0</v>
          </cell>
          <cell r="DR21">
            <v>0</v>
          </cell>
          <cell r="DU21">
            <v>0</v>
          </cell>
          <cell r="DV21">
            <v>0</v>
          </cell>
          <cell r="DW21">
            <v>0</v>
          </cell>
          <cell r="DX21">
            <v>0</v>
          </cell>
          <cell r="DY21">
            <v>0</v>
          </cell>
          <cell r="EA21">
            <v>0</v>
          </cell>
          <cell r="EB21">
            <v>0</v>
          </cell>
          <cell r="EC21">
            <v>0</v>
          </cell>
          <cell r="ED21">
            <v>0</v>
          </cell>
          <cell r="EE21">
            <v>0</v>
          </cell>
          <cell r="EG21">
            <v>0</v>
          </cell>
          <cell r="EH21">
            <v>0</v>
          </cell>
          <cell r="EI21">
            <v>0</v>
          </cell>
          <cell r="EJ21">
            <v>0</v>
          </cell>
          <cell r="EK21">
            <v>0</v>
          </cell>
          <cell r="EM21">
            <v>0</v>
          </cell>
          <cell r="EN21">
            <v>0</v>
          </cell>
          <cell r="EO21">
            <v>0</v>
          </cell>
          <cell r="EP21">
            <v>0</v>
          </cell>
          <cell r="EQ21">
            <v>0</v>
          </cell>
          <cell r="ES21">
            <v>0</v>
          </cell>
          <cell r="ET21">
            <v>0</v>
          </cell>
          <cell r="EU21">
            <v>0</v>
          </cell>
          <cell r="EV21">
            <v>0</v>
          </cell>
          <cell r="EW21">
            <v>0</v>
          </cell>
          <cell r="EY21">
            <v>0</v>
          </cell>
          <cell r="EZ21">
            <v>0</v>
          </cell>
          <cell r="FA21">
            <v>0</v>
          </cell>
          <cell r="FB21">
            <v>0</v>
          </cell>
          <cell r="FC21">
            <v>0</v>
          </cell>
          <cell r="FE21">
            <v>0</v>
          </cell>
          <cell r="FF21">
            <v>0</v>
          </cell>
          <cell r="FG21">
            <v>0</v>
          </cell>
          <cell r="FH21">
            <v>0</v>
          </cell>
          <cell r="FI21">
            <v>0</v>
          </cell>
          <cell r="FK21">
            <v>0</v>
          </cell>
          <cell r="FL21">
            <v>0</v>
          </cell>
          <cell r="FM21">
            <v>0</v>
          </cell>
          <cell r="FN21">
            <v>0</v>
          </cell>
          <cell r="FO21">
            <v>0</v>
          </cell>
          <cell r="FQ21">
            <v>0</v>
          </cell>
          <cell r="FR21">
            <v>-0.8</v>
          </cell>
          <cell r="FS21">
            <v>340</v>
          </cell>
          <cell r="FT21">
            <v>325</v>
          </cell>
          <cell r="FU21">
            <v>664.2</v>
          </cell>
          <cell r="FW21">
            <v>0</v>
          </cell>
          <cell r="FX21">
            <v>-0.4</v>
          </cell>
          <cell r="FY21">
            <v>347</v>
          </cell>
          <cell r="FZ21">
            <v>343.2</v>
          </cell>
          <cell r="GA21">
            <v>689.8</v>
          </cell>
          <cell r="GC21">
            <v>0</v>
          </cell>
          <cell r="GD21">
            <v>-0.4</v>
          </cell>
          <cell r="GE21">
            <v>0</v>
          </cell>
          <cell r="GF21">
            <v>1.8</v>
          </cell>
          <cell r="GG21">
            <v>1.4</v>
          </cell>
          <cell r="GI21">
            <v>0</v>
          </cell>
          <cell r="GJ21">
            <v>-0.4</v>
          </cell>
          <cell r="GK21">
            <v>0</v>
          </cell>
          <cell r="GL21">
            <v>1.8</v>
          </cell>
          <cell r="GM21">
            <v>1.4</v>
          </cell>
          <cell r="GO21">
            <v>0</v>
          </cell>
          <cell r="GP21">
            <v>-0.4</v>
          </cell>
          <cell r="GQ21">
            <v>0</v>
          </cell>
          <cell r="GR21">
            <v>1.8</v>
          </cell>
          <cell r="GS21">
            <v>1.4</v>
          </cell>
          <cell r="GU21">
            <v>-0.7</v>
          </cell>
          <cell r="GV21">
            <v>0</v>
          </cell>
          <cell r="GW21">
            <v>0</v>
          </cell>
          <cell r="GX21">
            <v>0</v>
          </cell>
          <cell r="GY21">
            <v>0</v>
          </cell>
          <cell r="HA21">
            <v>0</v>
          </cell>
          <cell r="HB21">
            <v>0</v>
          </cell>
          <cell r="HC21">
            <v>0</v>
          </cell>
          <cell r="HD21">
            <v>0</v>
          </cell>
          <cell r="HE21">
            <v>0</v>
          </cell>
          <cell r="HG21">
            <v>0</v>
          </cell>
          <cell r="HH21">
            <v>0</v>
          </cell>
          <cell r="HI21">
            <v>0</v>
          </cell>
          <cell r="HJ21">
            <v>0</v>
          </cell>
          <cell r="HK21">
            <v>0</v>
          </cell>
          <cell r="HM21">
            <v>0</v>
          </cell>
          <cell r="HN21">
            <v>0</v>
          </cell>
          <cell r="HO21">
            <v>0</v>
          </cell>
          <cell r="HP21">
            <v>0</v>
          </cell>
          <cell r="HQ21">
            <v>0</v>
          </cell>
          <cell r="HS21">
            <v>0</v>
          </cell>
          <cell r="HT21">
            <v>0</v>
          </cell>
          <cell r="HU21">
            <v>0</v>
          </cell>
          <cell r="HV21">
            <v>0</v>
          </cell>
          <cell r="HW21">
            <v>0</v>
          </cell>
          <cell r="HY21">
            <v>0</v>
          </cell>
          <cell r="HZ21">
            <v>0</v>
          </cell>
          <cell r="IA21">
            <v>0</v>
          </cell>
          <cell r="IB21">
            <v>0</v>
          </cell>
          <cell r="IC21">
            <v>0</v>
          </cell>
          <cell r="IE21">
            <v>0</v>
          </cell>
          <cell r="IF21">
            <v>-0.4</v>
          </cell>
          <cell r="IG21">
            <v>0</v>
          </cell>
          <cell r="IH21">
            <v>0</v>
          </cell>
          <cell r="II21">
            <v>0</v>
          </cell>
          <cell r="IK21">
            <v>0</v>
          </cell>
          <cell r="IL21">
            <v>0.10000000000000009</v>
          </cell>
          <cell r="IM21">
            <v>0</v>
          </cell>
          <cell r="IN21">
            <v>0</v>
          </cell>
          <cell r="IO21">
            <v>0</v>
          </cell>
          <cell r="IQ21">
            <v>0</v>
          </cell>
          <cell r="IR21">
            <v>-0.4</v>
          </cell>
          <cell r="IS21">
            <v>0</v>
          </cell>
          <cell r="IT21">
            <v>328</v>
          </cell>
          <cell r="IU21">
            <v>0</v>
          </cell>
          <cell r="IW21">
            <v>0</v>
          </cell>
          <cell r="IX21">
            <v>-0.4</v>
          </cell>
          <cell r="IY21">
            <v>0</v>
          </cell>
          <cell r="IZ21">
            <v>323</v>
          </cell>
          <cell r="JA21">
            <v>0</v>
          </cell>
          <cell r="JC21">
            <v>0</v>
          </cell>
          <cell r="JD21">
            <v>-0.3</v>
          </cell>
          <cell r="JE21">
            <v>0.2</v>
          </cell>
          <cell r="JF21">
            <v>3</v>
          </cell>
          <cell r="JG21">
            <v>2.9</v>
          </cell>
          <cell r="JJ21">
            <v>0</v>
          </cell>
          <cell r="JK21">
            <v>0</v>
          </cell>
          <cell r="JL21">
            <v>0</v>
          </cell>
          <cell r="JM21">
            <v>0</v>
          </cell>
          <cell r="JN21">
            <v>0</v>
          </cell>
          <cell r="JP21">
            <v>0</v>
          </cell>
          <cell r="JQ21">
            <v>0</v>
          </cell>
          <cell r="JR21">
            <v>0</v>
          </cell>
          <cell r="JS21">
            <v>0</v>
          </cell>
          <cell r="JT21">
            <v>0</v>
          </cell>
          <cell r="JV21">
            <v>0</v>
          </cell>
          <cell r="JW21">
            <v>0</v>
          </cell>
          <cell r="JX21">
            <v>0</v>
          </cell>
          <cell r="JY21">
            <v>0</v>
          </cell>
          <cell r="JZ21">
            <v>0</v>
          </cell>
          <cell r="KB21">
            <v>0</v>
          </cell>
          <cell r="KC21">
            <v>0</v>
          </cell>
          <cell r="KD21">
            <v>0</v>
          </cell>
          <cell r="KE21">
            <v>0</v>
          </cell>
          <cell r="KF21">
            <v>0</v>
          </cell>
          <cell r="KH21">
            <v>0</v>
          </cell>
          <cell r="KI21">
            <v>0</v>
          </cell>
          <cell r="KJ21">
            <v>0</v>
          </cell>
          <cell r="KK21">
            <v>0</v>
          </cell>
          <cell r="KL21">
            <v>0</v>
          </cell>
          <cell r="KN21">
            <v>0</v>
          </cell>
          <cell r="KO21">
            <v>-0.4</v>
          </cell>
          <cell r="KP21">
            <v>0</v>
          </cell>
          <cell r="KQ21">
            <v>0</v>
          </cell>
          <cell r="KR21">
            <v>-0.4</v>
          </cell>
          <cell r="KT21">
            <v>0</v>
          </cell>
          <cell r="KU21">
            <v>-0.4</v>
          </cell>
          <cell r="KV21">
            <v>0</v>
          </cell>
          <cell r="KW21">
            <v>0</v>
          </cell>
          <cell r="KX21">
            <v>-0.4</v>
          </cell>
          <cell r="KZ21">
            <v>0</v>
          </cell>
          <cell r="LA21">
            <v>-0.4</v>
          </cell>
          <cell r="LB21">
            <v>0</v>
          </cell>
          <cell r="LC21">
            <v>0</v>
          </cell>
          <cell r="LD21">
            <v>-0.4</v>
          </cell>
          <cell r="LF21">
            <v>0</v>
          </cell>
          <cell r="LG21">
            <v>0</v>
          </cell>
          <cell r="LH21">
            <v>0</v>
          </cell>
          <cell r="LI21">
            <v>0</v>
          </cell>
          <cell r="LJ21">
            <v>0</v>
          </cell>
          <cell r="LL21">
            <v>0</v>
          </cell>
          <cell r="LN21">
            <v>0</v>
          </cell>
          <cell r="LO21">
            <v>0</v>
          </cell>
          <cell r="LP21">
            <v>0</v>
          </cell>
          <cell r="LQ21">
            <v>0</v>
          </cell>
          <cell r="LR21">
            <v>0</v>
          </cell>
        </row>
        <row r="22">
          <cell r="B22" t="str">
            <v>Operating Expenses</v>
          </cell>
          <cell r="C22" t="str">
            <v>Operating Expenses</v>
          </cell>
          <cell r="D22">
            <v>491.34588427000006</v>
          </cell>
          <cell r="E22">
            <v>478.76920099000006</v>
          </cell>
          <cell r="F22">
            <v>443.18999999999994</v>
          </cell>
          <cell r="G22">
            <v>461.584</v>
          </cell>
          <cell r="H22">
            <v>1874.88908526</v>
          </cell>
          <cell r="J22">
            <v>421</v>
          </cell>
          <cell r="K22">
            <v>430.9</v>
          </cell>
          <cell r="L22">
            <v>428.20000000000005</v>
          </cell>
          <cell r="M22">
            <v>382.31599999999997</v>
          </cell>
          <cell r="N22">
            <v>1662.4159999999999</v>
          </cell>
          <cell r="P22">
            <v>372.11599999999999</v>
          </cell>
          <cell r="Q22">
            <v>369.39699999999999</v>
          </cell>
          <cell r="R22">
            <v>396.5</v>
          </cell>
          <cell r="S22">
            <v>331.779</v>
          </cell>
          <cell r="T22">
            <v>1469.7919999999999</v>
          </cell>
          <cell r="V22">
            <v>469.64588427000001</v>
          </cell>
          <cell r="W22">
            <v>459.26920099</v>
          </cell>
          <cell r="X22">
            <v>421.19</v>
          </cell>
          <cell r="Y22">
            <v>438.78399999999999</v>
          </cell>
          <cell r="Z22">
            <v>1788.9890852599999</v>
          </cell>
          <cell r="AB22">
            <v>399.48700000000002</v>
          </cell>
          <cell r="AC22">
            <v>410.73999999999995</v>
          </cell>
          <cell r="AD22">
            <v>408.24900000000002</v>
          </cell>
          <cell r="AE22">
            <v>365.60499999999996</v>
          </cell>
          <cell r="AF22">
            <v>1584.0810000000001</v>
          </cell>
          <cell r="AH22">
            <v>356.51359999999994</v>
          </cell>
          <cell r="AI22">
            <v>353.00799999999998</v>
          </cell>
          <cell r="AJ22">
            <v>335.90898099999998</v>
          </cell>
          <cell r="AK22">
            <v>322.60759999999999</v>
          </cell>
          <cell r="AL22">
            <v>1368.6381809999998</v>
          </cell>
          <cell r="AN22">
            <v>421.49519391000001</v>
          </cell>
          <cell r="AO22">
            <v>423.60606074000003</v>
          </cell>
          <cell r="AP22">
            <v>458.79889470999996</v>
          </cell>
          <cell r="AQ22">
            <v>455.96832713000003</v>
          </cell>
          <cell r="AR22">
            <v>1760</v>
          </cell>
          <cell r="AT22">
            <v>372.5</v>
          </cell>
          <cell r="AU22">
            <v>380.6</v>
          </cell>
          <cell r="AV22">
            <v>410.27499999999998</v>
          </cell>
          <cell r="AW22">
            <v>415.67499999999995</v>
          </cell>
          <cell r="AX22">
            <v>1579.0500000000002</v>
          </cell>
          <cell r="AZ22">
            <v>372.5</v>
          </cell>
          <cell r="BA22">
            <v>380.6</v>
          </cell>
          <cell r="BB22">
            <v>410.27499999999998</v>
          </cell>
          <cell r="BC22">
            <v>415.67499999999995</v>
          </cell>
          <cell r="BD22">
            <v>1579.0500000000002</v>
          </cell>
          <cell r="BF22">
            <v>372.5</v>
          </cell>
          <cell r="BG22">
            <v>380.70000000000005</v>
          </cell>
          <cell r="BH22">
            <v>398.5</v>
          </cell>
          <cell r="BI22">
            <v>404.40000000000003</v>
          </cell>
          <cell r="BJ22">
            <v>1556.1</v>
          </cell>
          <cell r="BL22">
            <v>0</v>
          </cell>
          <cell r="BM22">
            <v>0</v>
          </cell>
          <cell r="BN22">
            <v>0</v>
          </cell>
          <cell r="BO22">
            <v>0</v>
          </cell>
          <cell r="BP22">
            <v>0</v>
          </cell>
          <cell r="BR22">
            <v>398.69519391</v>
          </cell>
          <cell r="BS22">
            <v>401.70606074000005</v>
          </cell>
          <cell r="BT22">
            <v>434.49889470999995</v>
          </cell>
          <cell r="BU22">
            <v>431.96832713000003</v>
          </cell>
          <cell r="BV22">
            <v>1666.8684764899999</v>
          </cell>
          <cell r="BX22">
            <v>353.6</v>
          </cell>
          <cell r="BY22">
            <v>361.8</v>
          </cell>
          <cell r="BZ22">
            <v>391.57499999999999</v>
          </cell>
          <cell r="CA22">
            <v>397.37499999999994</v>
          </cell>
          <cell r="CB22">
            <v>1504.3500000000001</v>
          </cell>
          <cell r="CD22">
            <v>353.791</v>
          </cell>
          <cell r="CE22">
            <v>364.16200000000003</v>
          </cell>
          <cell r="CF22">
            <v>375.61699999999996</v>
          </cell>
          <cell r="CG22">
            <v>375.71000000000004</v>
          </cell>
          <cell r="CH22">
            <v>1469.28</v>
          </cell>
          <cell r="CJ22">
            <v>353.56599999999992</v>
          </cell>
          <cell r="CK22">
            <v>361.87700000000001</v>
          </cell>
          <cell r="CL22">
            <v>379.83199999999994</v>
          </cell>
          <cell r="CM22">
            <v>386.11500000000001</v>
          </cell>
          <cell r="CN22">
            <v>1481.3899999999999</v>
          </cell>
          <cell r="CP22">
            <v>349.54999999999995</v>
          </cell>
          <cell r="CQ22">
            <v>365.5</v>
          </cell>
          <cell r="CR22">
            <v>347.6</v>
          </cell>
          <cell r="CS22">
            <v>359.59999999999997</v>
          </cell>
          <cell r="CT22">
            <v>1422.25</v>
          </cell>
          <cell r="CV22">
            <v>347.59999999999997</v>
          </cell>
          <cell r="CW22">
            <v>359.7</v>
          </cell>
          <cell r="CX22">
            <v>347.59999999999997</v>
          </cell>
          <cell r="CY22">
            <v>359.7</v>
          </cell>
          <cell r="CZ22">
            <v>1414.6000000000001</v>
          </cell>
          <cell r="DB22">
            <v>326.8</v>
          </cell>
          <cell r="DC22">
            <v>328</v>
          </cell>
          <cell r="DD22">
            <v>339.09999999999997</v>
          </cell>
          <cell r="DE22">
            <v>337.2</v>
          </cell>
          <cell r="DF22">
            <v>1331.1</v>
          </cell>
          <cell r="DH22">
            <v>323.81587989887504</v>
          </cell>
          <cell r="DI22">
            <v>325.31116232887501</v>
          </cell>
          <cell r="DJ22">
            <v>336.39209231887503</v>
          </cell>
          <cell r="DK22">
            <v>334.35734754887505</v>
          </cell>
          <cell r="DL22">
            <v>1319.8764820955</v>
          </cell>
          <cell r="DN22">
            <v>323.81587989887504</v>
          </cell>
          <cell r="DO22">
            <v>325.31116232887501</v>
          </cell>
          <cell r="DP22">
            <v>336.39209231887503</v>
          </cell>
          <cell r="DQ22">
            <v>334.35734754887505</v>
          </cell>
          <cell r="DR22">
            <v>1319.8764820955</v>
          </cell>
          <cell r="DU22">
            <v>350</v>
          </cell>
          <cell r="DV22">
            <v>355</v>
          </cell>
          <cell r="DW22">
            <v>340</v>
          </cell>
          <cell r="DX22">
            <v>0</v>
          </cell>
          <cell r="DY22">
            <v>0</v>
          </cell>
          <cell r="EA22">
            <v>352.07</v>
          </cell>
          <cell r="EB22">
            <v>355.1</v>
          </cell>
          <cell r="EC22">
            <v>0</v>
          </cell>
          <cell r="ED22">
            <v>0</v>
          </cell>
          <cell r="EE22">
            <v>707.17000000000007</v>
          </cell>
          <cell r="EG22">
            <v>352.07</v>
          </cell>
          <cell r="EH22">
            <v>0</v>
          </cell>
          <cell r="EI22">
            <v>0</v>
          </cell>
          <cell r="EJ22">
            <v>0</v>
          </cell>
          <cell r="EK22">
            <v>352.07</v>
          </cell>
          <cell r="EM22">
            <v>353.791</v>
          </cell>
          <cell r="EN22">
            <v>364.16200000000003</v>
          </cell>
          <cell r="EO22">
            <v>375.61699999999996</v>
          </cell>
          <cell r="EP22">
            <v>375.71000000000004</v>
          </cell>
          <cell r="EQ22">
            <v>1469.28</v>
          </cell>
          <cell r="ES22">
            <v>356.589</v>
          </cell>
          <cell r="ET22">
            <v>355.08179999999999</v>
          </cell>
          <cell r="EU22">
            <v>344.1968</v>
          </cell>
          <cell r="EV22">
            <v>345.99580000000003</v>
          </cell>
          <cell r="EW22">
            <v>1401.8634000000002</v>
          </cell>
          <cell r="EY22">
            <v>356.589</v>
          </cell>
          <cell r="EZ22">
            <v>362</v>
          </cell>
          <cell r="FA22">
            <v>344.1968</v>
          </cell>
          <cell r="FB22">
            <v>345.99580000000003</v>
          </cell>
          <cell r="FC22">
            <v>1408.7815999999998</v>
          </cell>
          <cell r="FE22">
            <v>356.589</v>
          </cell>
          <cell r="FF22">
            <v>357</v>
          </cell>
          <cell r="FG22">
            <v>0</v>
          </cell>
          <cell r="FH22">
            <v>0</v>
          </cell>
          <cell r="FI22">
            <v>713.58899999999994</v>
          </cell>
          <cell r="FK22">
            <v>356.589</v>
          </cell>
          <cell r="FL22">
            <v>357</v>
          </cell>
          <cell r="FM22">
            <v>0</v>
          </cell>
          <cell r="FN22">
            <v>0</v>
          </cell>
          <cell r="FO22">
            <v>713.58899999999994</v>
          </cell>
          <cell r="FQ22">
            <v>356.51359999999994</v>
          </cell>
          <cell r="FR22">
            <v>352.60799999999995</v>
          </cell>
          <cell r="FS22">
            <v>340</v>
          </cell>
          <cell r="FT22">
            <v>325</v>
          </cell>
          <cell r="FU22">
            <v>1374.1215999999999</v>
          </cell>
          <cell r="FW22">
            <v>356.51359999999994</v>
          </cell>
          <cell r="FX22">
            <v>353.00799999999998</v>
          </cell>
          <cell r="FY22">
            <v>347</v>
          </cell>
          <cell r="FZ22">
            <v>343.2</v>
          </cell>
          <cell r="GA22">
            <v>1399.7216000000001</v>
          </cell>
          <cell r="GC22">
            <v>356.51359999999994</v>
          </cell>
          <cell r="GD22">
            <v>353.00799999999998</v>
          </cell>
          <cell r="GE22">
            <v>335.90898099999998</v>
          </cell>
          <cell r="GF22">
            <v>319.89999999999998</v>
          </cell>
          <cell r="GG22">
            <v>1365.3305809999997</v>
          </cell>
          <cell r="GI22">
            <v>356.51359999999994</v>
          </cell>
          <cell r="GJ22">
            <v>353.00799999999998</v>
          </cell>
          <cell r="GK22">
            <v>335.90898099999998</v>
          </cell>
          <cell r="GL22">
            <v>322.89999999999998</v>
          </cell>
          <cell r="GM22">
            <v>1368.3305809999997</v>
          </cell>
          <cell r="GO22">
            <v>356.51359999999994</v>
          </cell>
          <cell r="GP22">
            <v>353.00799999999998</v>
          </cell>
          <cell r="GQ22">
            <v>335.90898099999998</v>
          </cell>
          <cell r="GR22">
            <v>322.89999999999998</v>
          </cell>
          <cell r="GS22">
            <v>1368.3305809999997</v>
          </cell>
          <cell r="GU22">
            <v>371.59999999999997</v>
          </cell>
          <cell r="GV22">
            <v>364.15499999999997</v>
          </cell>
          <cell r="GW22">
            <v>375.72500000000002</v>
          </cell>
          <cell r="GX22">
            <v>375.815</v>
          </cell>
          <cell r="GY22">
            <v>1487.2950000000001</v>
          </cell>
          <cell r="HA22">
            <v>362.2</v>
          </cell>
          <cell r="HB22">
            <v>364.1</v>
          </cell>
          <cell r="HC22">
            <v>0</v>
          </cell>
          <cell r="HD22">
            <v>0</v>
          </cell>
          <cell r="HE22">
            <v>726.3</v>
          </cell>
          <cell r="HG22">
            <v>362.2</v>
          </cell>
          <cell r="HH22">
            <v>364.1</v>
          </cell>
          <cell r="HI22">
            <v>0</v>
          </cell>
          <cell r="HJ22">
            <v>0</v>
          </cell>
          <cell r="HK22">
            <v>726.3</v>
          </cell>
          <cell r="HM22">
            <v>356.589</v>
          </cell>
          <cell r="HN22">
            <v>375.7</v>
          </cell>
          <cell r="HO22">
            <v>0</v>
          </cell>
          <cell r="HP22">
            <v>0</v>
          </cell>
          <cell r="HQ22">
            <v>732.28899999999999</v>
          </cell>
          <cell r="HS22">
            <v>356.589</v>
          </cell>
          <cell r="HT22">
            <v>356.7</v>
          </cell>
          <cell r="HU22">
            <v>384.90000000000003</v>
          </cell>
          <cell r="HV22">
            <v>362.1</v>
          </cell>
          <cell r="HW22">
            <v>1460.2890000000002</v>
          </cell>
          <cell r="HY22">
            <v>356.589</v>
          </cell>
          <cell r="HZ22">
            <v>0</v>
          </cell>
          <cell r="IA22">
            <v>0</v>
          </cell>
          <cell r="IB22">
            <v>0</v>
          </cell>
          <cell r="IC22">
            <v>356.589</v>
          </cell>
          <cell r="IE22">
            <v>356.589</v>
          </cell>
          <cell r="IF22">
            <v>353.00799999999998</v>
          </cell>
          <cell r="IG22">
            <v>356.4</v>
          </cell>
          <cell r="IH22">
            <v>0</v>
          </cell>
          <cell r="II22">
            <v>1065.9969999999998</v>
          </cell>
          <cell r="IK22">
            <v>356.589</v>
          </cell>
          <cell r="IL22">
            <v>423.60606074000003</v>
          </cell>
          <cell r="IM22">
            <v>347.1</v>
          </cell>
          <cell r="IN22">
            <v>0</v>
          </cell>
          <cell r="IO22">
            <v>1127.2950607400001</v>
          </cell>
          <cell r="IQ22">
            <v>356.51359999999994</v>
          </cell>
          <cell r="IR22">
            <v>353.00799999999998</v>
          </cell>
          <cell r="IS22">
            <v>335.90898099999998</v>
          </cell>
          <cell r="IT22">
            <v>328</v>
          </cell>
          <cell r="IU22">
            <v>1373.4305809999998</v>
          </cell>
          <cell r="IW22">
            <v>356.51359999999994</v>
          </cell>
          <cell r="IX22">
            <v>353.00799999999998</v>
          </cell>
          <cell r="IY22">
            <v>335.90898099999998</v>
          </cell>
          <cell r="IZ22">
            <v>323</v>
          </cell>
          <cell r="JA22">
            <v>1368.4305809999998</v>
          </cell>
          <cell r="JC22">
            <v>356.51359999999994</v>
          </cell>
          <cell r="JD22">
            <v>353.10799999999995</v>
          </cell>
          <cell r="JE22">
            <v>336.10898099999997</v>
          </cell>
          <cell r="JF22">
            <v>324.09999999999997</v>
          </cell>
          <cell r="JG22">
            <v>1369.8305809999997</v>
          </cell>
          <cell r="JJ22">
            <v>326.59087989887502</v>
          </cell>
          <cell r="JK22">
            <v>328.08616232887499</v>
          </cell>
          <cell r="JL22">
            <v>339.16709231887501</v>
          </cell>
          <cell r="JM22">
            <v>337.13234754887503</v>
          </cell>
          <cell r="JN22">
            <v>1330.9764820955002</v>
          </cell>
          <cell r="JP22">
            <v>359.95890600000001</v>
          </cell>
          <cell r="JQ22">
            <v>0</v>
          </cell>
          <cell r="JR22">
            <v>0</v>
          </cell>
          <cell r="JS22">
            <v>0</v>
          </cell>
          <cell r="JT22">
            <v>0</v>
          </cell>
          <cell r="JV22">
            <v>356.51359999999994</v>
          </cell>
          <cell r="JW22">
            <v>355.09999999999997</v>
          </cell>
          <cell r="JX22">
            <v>0</v>
          </cell>
          <cell r="JY22">
            <v>0</v>
          </cell>
          <cell r="JZ22">
            <v>356.51359999999994</v>
          </cell>
          <cell r="KB22">
            <v>356.51359999999994</v>
          </cell>
          <cell r="KC22">
            <v>362.38299999999998</v>
          </cell>
          <cell r="KD22">
            <v>0</v>
          </cell>
          <cell r="KE22">
            <v>0</v>
          </cell>
          <cell r="KF22">
            <v>718.89659999999992</v>
          </cell>
          <cell r="KH22">
            <v>356.51359999999994</v>
          </cell>
          <cell r="KI22">
            <v>355.09999999999997</v>
          </cell>
          <cell r="KJ22">
            <v>343.2</v>
          </cell>
          <cell r="KK22">
            <v>0</v>
          </cell>
          <cell r="KL22">
            <v>699.71359999999993</v>
          </cell>
          <cell r="KN22">
            <v>356.51359999999994</v>
          </cell>
          <cell r="KO22">
            <v>353.00799999999998</v>
          </cell>
          <cell r="KP22">
            <v>348.79999999999995</v>
          </cell>
          <cell r="KQ22">
            <v>0</v>
          </cell>
          <cell r="KR22">
            <v>1058.3216</v>
          </cell>
          <cell r="KT22">
            <v>356.51359999999994</v>
          </cell>
          <cell r="KU22">
            <v>353.00799999999998</v>
          </cell>
          <cell r="KV22">
            <v>335.90898099999998</v>
          </cell>
          <cell r="KW22">
            <v>320.39999999999998</v>
          </cell>
          <cell r="KX22">
            <v>1365.8305809999999</v>
          </cell>
          <cell r="KZ22">
            <v>356.51359999999994</v>
          </cell>
          <cell r="LA22">
            <v>353.00799999999998</v>
          </cell>
          <cell r="LB22">
            <v>335.90898099999998</v>
          </cell>
          <cell r="LC22">
            <v>324.56900000000002</v>
          </cell>
          <cell r="LD22">
            <v>1369.9995809999996</v>
          </cell>
          <cell r="LF22">
            <v>331.74399999999997</v>
          </cell>
          <cell r="LG22">
            <v>338.248177</v>
          </cell>
          <cell r="LH22">
            <v>327.06</v>
          </cell>
          <cell r="LI22">
            <v>316.77</v>
          </cell>
          <cell r="LJ22">
            <v>1313.822177</v>
          </cell>
          <cell r="LL22">
            <v>335.90898099999998</v>
          </cell>
          <cell r="LN22">
            <v>357</v>
          </cell>
          <cell r="LO22">
            <v>363.66666666666669</v>
          </cell>
          <cell r="LP22">
            <v>336.5</v>
          </cell>
          <cell r="LQ22">
            <v>323.27465286612409</v>
          </cell>
          <cell r="LR22">
            <v>1371.9643598042583</v>
          </cell>
        </row>
        <row r="23">
          <cell r="B23" t="str">
            <v>E/R %</v>
          </cell>
          <cell r="C23" t="str">
            <v>E/R %</v>
          </cell>
          <cell r="D23">
            <v>0.45178690740379096</v>
          </cell>
          <cell r="E23">
            <v>0.41228453139884674</v>
          </cell>
          <cell r="F23">
            <v>0.30337147333962294</v>
          </cell>
          <cell r="G23">
            <v>0.290442984852333</v>
          </cell>
          <cell r="H23">
            <v>0.35382316026361954</v>
          </cell>
          <cell r="J23">
            <v>0.30132642913254415</v>
          </cell>
          <cell r="K23">
            <v>0.29901099386319291</v>
          </cell>
          <cell r="L23">
            <v>0.29975188571291278</v>
          </cell>
          <cell r="M23">
            <v>0.30848354769474079</v>
          </cell>
          <cell r="N23">
            <v>0.30192287867341766</v>
          </cell>
          <cell r="P23">
            <v>0.36139310517631357</v>
          </cell>
          <cell r="Q23">
            <v>0.39198639178583405</v>
          </cell>
          <cell r="R23">
            <v>0.37373927797153367</v>
          </cell>
          <cell r="S23">
            <v>0.34645916786058883</v>
          </cell>
          <cell r="T23">
            <v>0.36831621339402298</v>
          </cell>
          <cell r="V23">
            <v>0.43183400618995887</v>
          </cell>
          <cell r="W23">
            <v>0.39549241455913914</v>
          </cell>
          <cell r="X23">
            <v>0.28831208027237937</v>
          </cell>
          <cell r="Y23">
            <v>0.27609651691879722</v>
          </cell>
          <cell r="Z23">
            <v>0.33761238294052787</v>
          </cell>
          <cell r="AB23">
            <v>0.28592872017784482</v>
          </cell>
          <cell r="AC23">
            <v>0.28502152615309312</v>
          </cell>
          <cell r="AD23">
            <v>0.28578563192529405</v>
          </cell>
          <cell r="AE23">
            <v>0.29499975793567546</v>
          </cell>
          <cell r="AF23">
            <v>0.28769591700986163</v>
          </cell>
          <cell r="AH23">
            <v>0.34624030394174443</v>
          </cell>
          <cell r="AI23">
            <v>0.37459517048469182</v>
          </cell>
          <cell r="AJ23">
            <v>0.31671599189138222</v>
          </cell>
          <cell r="AK23">
            <v>0.33688196251571589</v>
          </cell>
          <cell r="AL23">
            <v>0.34296800658351889</v>
          </cell>
          <cell r="AN23">
            <v>0.30704035828193998</v>
          </cell>
          <cell r="AO23">
            <v>0.30211953990220269</v>
          </cell>
          <cell r="AP23">
            <v>0.2960801148708429</v>
          </cell>
          <cell r="AQ23">
            <v>0.28945089657041106</v>
          </cell>
          <cell r="AR23">
            <v>0.29831791191035134</v>
          </cell>
          <cell r="AT23">
            <v>0.31038459617826653</v>
          </cell>
          <cell r="AU23">
            <v>0.29861894856174065</v>
          </cell>
          <cell r="AV23">
            <v>0.28296811875745875</v>
          </cell>
          <cell r="AW23">
            <v>0.28176961090394276</v>
          </cell>
          <cell r="AX23">
            <v>0.2924282359941367</v>
          </cell>
          <cell r="AZ23">
            <v>0.31038459617826653</v>
          </cell>
          <cell r="BA23">
            <v>0.29861894856174065</v>
          </cell>
          <cell r="BB23">
            <v>0.28296811875745875</v>
          </cell>
          <cell r="BC23">
            <v>0.28176961090394276</v>
          </cell>
          <cell r="BD23">
            <v>0.2924282359941367</v>
          </cell>
          <cell r="BF23">
            <v>0.31038459617826653</v>
          </cell>
          <cell r="BG23">
            <v>0.29869740861128391</v>
          </cell>
          <cell r="BH23">
            <v>0.28466353184851306</v>
          </cell>
          <cell r="BI23">
            <v>0.29405988987762544</v>
          </cell>
          <cell r="BJ23">
            <v>0.29641206199484282</v>
          </cell>
          <cell r="BL23">
            <v>0</v>
          </cell>
          <cell r="BM23">
            <v>0</v>
          </cell>
          <cell r="BN23">
            <v>0</v>
          </cell>
          <cell r="BO23">
            <v>0</v>
          </cell>
          <cell r="BP23">
            <v>0</v>
          </cell>
          <cell r="BR23">
            <v>0.29043158012746589</v>
          </cell>
          <cell r="BS23">
            <v>0.28650026875131318</v>
          </cell>
          <cell r="BT23">
            <v>0.28039841451297876</v>
          </cell>
          <cell r="BU23">
            <v>0.27421558064087004</v>
          </cell>
          <cell r="BV23">
            <v>0.28253222916800302</v>
          </cell>
          <cell r="BX23">
            <v>0.29463622337888606</v>
          </cell>
          <cell r="BY23">
            <v>0.28386845924760312</v>
          </cell>
          <cell r="BZ23">
            <v>0.27007066261032697</v>
          </cell>
          <cell r="CA23">
            <v>0.26936476606231852</v>
          </cell>
          <cell r="CB23">
            <v>0.27859435535149585</v>
          </cell>
          <cell r="CD23">
            <v>0.33694380952380953</v>
          </cell>
          <cell r="CE23">
            <v>0.30346833333333334</v>
          </cell>
          <cell r="CF23">
            <v>0.25209194630872478</v>
          </cell>
          <cell r="CG23">
            <v>0.24881456953642386</v>
          </cell>
          <cell r="CH23">
            <v>0.27986285714285714</v>
          </cell>
          <cell r="CJ23">
            <v>0.29460789297279183</v>
          </cell>
          <cell r="CK23">
            <v>0.28392887348575147</v>
          </cell>
          <cell r="CL23">
            <v>0.2713282776137626</v>
          </cell>
          <cell r="CM23">
            <v>0.2807639326906512</v>
          </cell>
          <cell r="CN23">
            <v>0.28218100669528962</v>
          </cell>
          <cell r="CP23">
            <v>0.33306336350643156</v>
          </cell>
          <cell r="CQ23">
            <v>0.31776805974561173</v>
          </cell>
          <cell r="CR23">
            <v>0.25747575979793041</v>
          </cell>
          <cell r="CS23">
            <v>0.26639602332076423</v>
          </cell>
          <cell r="CT23">
            <v>0.29027820581638125</v>
          </cell>
          <cell r="CV23">
            <v>0.33120533587422579</v>
          </cell>
          <cell r="CW23">
            <v>0.31272550229958013</v>
          </cell>
          <cell r="CX23">
            <v>0.25747575979793041</v>
          </cell>
          <cell r="CY23">
            <v>0.26647010452858427</v>
          </cell>
          <cell r="CZ23">
            <v>0.28871685705596978</v>
          </cell>
          <cell r="DB23">
            <v>0.36309900781085075</v>
          </cell>
          <cell r="DC23">
            <v>0.33631091533987911</v>
          </cell>
          <cell r="DD23">
            <v>0.2663104342485742</v>
          </cell>
          <cell r="DE23">
            <v>0.28142612605920797</v>
          </cell>
          <cell r="DF23">
            <v>0.3062233670675184</v>
          </cell>
          <cell r="DH23">
            <v>0.36998382787756873</v>
          </cell>
          <cell r="DI23">
            <v>0.34258600830577718</v>
          </cell>
          <cell r="DJ23">
            <v>0.27565367885724851</v>
          </cell>
          <cell r="DK23">
            <v>0.28952837874893245</v>
          </cell>
          <cell r="DL23">
            <v>0.31425861590959048</v>
          </cell>
          <cell r="DN23">
            <v>0.370109129862016</v>
          </cell>
          <cell r="DO23">
            <v>0.34243280245144736</v>
          </cell>
          <cell r="DP23">
            <v>0.27582165654220653</v>
          </cell>
          <cell r="DQ23">
            <v>0.28948863547127562</v>
          </cell>
          <cell r="DR23">
            <v>0.31429274825330938</v>
          </cell>
          <cell r="DU23">
            <v>0.33246548443080282</v>
          </cell>
          <cell r="DV23">
            <v>0.35535535535535534</v>
          </cell>
          <cell r="DW23">
            <v>0.34</v>
          </cell>
          <cell r="DX23" t="e">
            <v>#DIV/0!</v>
          </cell>
          <cell r="DY23" t="e">
            <v>#DIV/0!</v>
          </cell>
          <cell r="EA23">
            <v>0.33498572787821124</v>
          </cell>
          <cell r="EB23">
            <v>0.34029707714422619</v>
          </cell>
          <cell r="EC23" t="e">
            <v>#DIV/0!</v>
          </cell>
          <cell r="ED23" t="e">
            <v>#DIV/0!</v>
          </cell>
          <cell r="EE23">
            <v>0.33763189305323471</v>
          </cell>
          <cell r="EG23">
            <v>0.33498572787821124</v>
          </cell>
          <cell r="EH23" t="e">
            <v>#DIV/0!</v>
          </cell>
          <cell r="EI23" t="e">
            <v>#DIV/0!</v>
          </cell>
          <cell r="EJ23" t="e">
            <v>#DIV/0!</v>
          </cell>
          <cell r="EK23">
            <v>0.33498572787821124</v>
          </cell>
          <cell r="EM23">
            <v>0.33694380952380953</v>
          </cell>
          <cell r="EN23">
            <v>0.30346833333333334</v>
          </cell>
          <cell r="EO23">
            <v>0.25209194630872478</v>
          </cell>
          <cell r="EP23">
            <v>0.24881456953642386</v>
          </cell>
          <cell r="EQ23">
            <v>0.27986285714285714</v>
          </cell>
          <cell r="ES23">
            <v>0.34634716789808567</v>
          </cell>
          <cell r="ET23">
            <v>0.34475668212697913</v>
          </cell>
          <cell r="EU23">
            <v>0.25821215303825956</v>
          </cell>
          <cell r="EV23">
            <v>0.27505827172271247</v>
          </cell>
          <cell r="EW23">
            <v>0.30144877236894735</v>
          </cell>
          <cell r="EY23">
            <v>0.34634716789808567</v>
          </cell>
          <cell r="EZ23">
            <v>0.35594886922320551</v>
          </cell>
          <cell r="FA23">
            <v>0.25821215303825956</v>
          </cell>
          <cell r="FB23">
            <v>0.27505827172271247</v>
          </cell>
          <cell r="FC23">
            <v>0.30378229858472428</v>
          </cell>
          <cell r="FE23">
            <v>0.34634716789808567</v>
          </cell>
          <cell r="FF23">
            <v>0.34552845528455284</v>
          </cell>
          <cell r="FG23" t="e">
            <v>#DIV/0!</v>
          </cell>
          <cell r="FH23" t="e">
            <v>#DIV/0!</v>
          </cell>
          <cell r="FI23">
            <v>0.3459370914173216</v>
          </cell>
          <cell r="FK23">
            <v>0.34634716789808567</v>
          </cell>
          <cell r="FL23">
            <v>0.34552845528455284</v>
          </cell>
          <cell r="FM23" t="e">
            <v>#DIV/0!</v>
          </cell>
          <cell r="FN23" t="e">
            <v>#DIV/0!</v>
          </cell>
          <cell r="FO23">
            <v>0.3459370914173216</v>
          </cell>
          <cell r="FQ23">
            <v>0.34624030394174443</v>
          </cell>
          <cell r="FR23">
            <v>0.37417070965605936</v>
          </cell>
          <cell r="FS23">
            <v>0.33996940275375215</v>
          </cell>
          <cell r="FT23">
            <v>0.32501625081254071</v>
          </cell>
          <cell r="FU23">
            <v>0.34594483549311528</v>
          </cell>
          <cell r="FW23">
            <v>0.34624030394174443</v>
          </cell>
          <cell r="FX23">
            <v>0.37459517048469182</v>
          </cell>
          <cell r="FY23">
            <v>0.33355762760742097</v>
          </cell>
          <cell r="FZ23">
            <v>0.32521557850848098</v>
          </cell>
          <cell r="GA23">
            <v>0.34411122116665599</v>
          </cell>
          <cell r="GC23">
            <v>0.34624837444289147</v>
          </cell>
          <cell r="GD23">
            <v>0.37454429708222808</v>
          </cell>
          <cell r="GE23">
            <v>0.31671599189138222</v>
          </cell>
          <cell r="GF23">
            <v>0.32602935181410514</v>
          </cell>
          <cell r="GG23">
            <v>0.34014663895661795</v>
          </cell>
          <cell r="GI23">
            <v>0.34624837444289147</v>
          </cell>
          <cell r="GJ23">
            <v>0.37454429708222808</v>
          </cell>
          <cell r="GK23">
            <v>0.31671599189138222</v>
          </cell>
          <cell r="GL23">
            <v>0.33793825222396651</v>
          </cell>
          <cell r="GM23">
            <v>0.34309073159210041</v>
          </cell>
          <cell r="GO23">
            <v>0.34624837444289147</v>
          </cell>
          <cell r="GP23">
            <v>0.37454429708222808</v>
          </cell>
          <cell r="GQ23">
            <v>0.31671599189138222</v>
          </cell>
          <cell r="GR23">
            <v>0.33230420911804048</v>
          </cell>
          <cell r="GS23">
            <v>0.34170275720967208</v>
          </cell>
          <cell r="GU23">
            <v>0.35515626493357538</v>
          </cell>
          <cell r="GV23">
            <v>0.30346249999999997</v>
          </cell>
          <cell r="GW23">
            <v>0.25218135445331902</v>
          </cell>
          <cell r="GX23">
            <v>0.24888410596026486</v>
          </cell>
          <cell r="GY23">
            <v>0.28349948534177116</v>
          </cell>
          <cell r="HA23">
            <v>0.34693486590038314</v>
          </cell>
          <cell r="HB23">
            <v>0.30824585167626151</v>
          </cell>
          <cell r="HC23" t="e">
            <v>#DIV/0!</v>
          </cell>
          <cell r="HD23" t="e">
            <v>#DIV/0!</v>
          </cell>
          <cell r="HE23">
            <v>0.32639762717957937</v>
          </cell>
          <cell r="HG23">
            <v>0.34693486590038314</v>
          </cell>
          <cell r="HH23">
            <v>0.30824585167626151</v>
          </cell>
          <cell r="HI23" t="e">
            <v>#DIV/0!</v>
          </cell>
          <cell r="HJ23" t="e">
            <v>#DIV/0!</v>
          </cell>
          <cell r="HK23">
            <v>0.32639762717957937</v>
          </cell>
          <cell r="HM23">
            <v>0.3463135312153105</v>
          </cell>
          <cell r="HN23">
            <v>0.35986590038314176</v>
          </cell>
          <cell r="HO23" t="e">
            <v>#DIV/0!</v>
          </cell>
          <cell r="HP23" t="e">
            <v>#DIV/0!</v>
          </cell>
          <cell r="HQ23">
            <v>0.35313653901703784</v>
          </cell>
          <cell r="HS23">
            <v>0.3463135312153105</v>
          </cell>
          <cell r="HT23">
            <v>0.34524935516324429</v>
          </cell>
          <cell r="HU23">
            <v>0.31606215553022537</v>
          </cell>
          <cell r="HV23">
            <v>0.30749367512509113</v>
          </cell>
          <cell r="HW23">
            <v>0.32754971534387617</v>
          </cell>
          <cell r="HY23">
            <v>0.3463135312153105</v>
          </cell>
          <cell r="HZ23" t="e">
            <v>#DIV/0!</v>
          </cell>
          <cell r="IA23" t="e">
            <v>#DIV/0!</v>
          </cell>
          <cell r="IB23" t="e">
            <v>#DIV/0!</v>
          </cell>
          <cell r="IC23">
            <v>0.3463135312153105</v>
          </cell>
          <cell r="IE23">
            <v>0.3463135312153105</v>
          </cell>
          <cell r="IF23">
            <v>0.37459517048469182</v>
          </cell>
          <cell r="IG23">
            <v>0.33702446358830812</v>
          </cell>
          <cell r="IH23" t="e">
            <v>#DIV/0!</v>
          </cell>
          <cell r="II23">
            <v>0.35186842328504087</v>
          </cell>
          <cell r="IK23">
            <v>0.3463135312153105</v>
          </cell>
          <cell r="IL23">
            <v>0.30211953990220269</v>
          </cell>
          <cell r="IM23">
            <v>0.32463524130190802</v>
          </cell>
          <cell r="IN23" t="e">
            <v>#DIV/0!</v>
          </cell>
          <cell r="IO23">
            <v>0.32199367748805152</v>
          </cell>
          <cell r="IQ23">
            <v>0.34624030394174443</v>
          </cell>
          <cell r="IR23">
            <v>0.37459517048469182</v>
          </cell>
          <cell r="IS23">
            <v>0.31671599189138222</v>
          </cell>
          <cell r="IT23">
            <v>0.34635691657866946</v>
          </cell>
          <cell r="IU23">
            <v>0.34511401675979475</v>
          </cell>
          <cell r="IW23">
            <v>0.34624030394174443</v>
          </cell>
          <cell r="IX23">
            <v>0.37462379284728853</v>
          </cell>
          <cell r="IY23">
            <v>0.31671599189138222</v>
          </cell>
          <cell r="IZ23">
            <v>0.33250977969940293</v>
          </cell>
          <cell r="JA23">
            <v>0.34176835471585582</v>
          </cell>
          <cell r="JC23">
            <v>0.34624837444289147</v>
          </cell>
          <cell r="JD23">
            <v>0.37465039787798404</v>
          </cell>
          <cell r="JE23">
            <v>0.31690456439751086</v>
          </cell>
          <cell r="JF23">
            <v>0.33693731157084933</v>
          </cell>
          <cell r="JG23">
            <v>0.34291655332749038</v>
          </cell>
          <cell r="JJ23">
            <v>0.36291101420001226</v>
          </cell>
          <cell r="JK23">
            <v>0.33649862802961539</v>
          </cell>
          <cell r="JL23">
            <v>0.26820108518019536</v>
          </cell>
          <cell r="JM23">
            <v>0.28117957948784944</v>
          </cell>
          <cell r="JN23">
            <v>0.30678172039486806</v>
          </cell>
          <cell r="JP23">
            <v>0.34479681103169241</v>
          </cell>
          <cell r="JQ23" t="e">
            <v>#DIV/0!</v>
          </cell>
          <cell r="JR23" t="e">
            <v>#DIV/0!</v>
          </cell>
          <cell r="JS23" t="e">
            <v>#DIV/0!</v>
          </cell>
          <cell r="JT23" t="e">
            <v>#DIV/0!</v>
          </cell>
          <cell r="JV23">
            <v>0.34624030394174443</v>
          </cell>
          <cell r="JW23">
            <v>0.34013393671746317</v>
          </cell>
          <cell r="JX23">
            <v>0</v>
          </cell>
          <cell r="JY23">
            <v>0</v>
          </cell>
          <cell r="JZ23">
            <v>7.6268331437615952E-2</v>
          </cell>
          <cell r="KB23">
            <v>0.34624030394174443</v>
          </cell>
          <cell r="KC23">
            <v>0.3567766123140963</v>
          </cell>
          <cell r="KD23">
            <v>0</v>
          </cell>
          <cell r="KE23">
            <v>0</v>
          </cell>
          <cell r="KF23">
            <v>0.15472859967532818</v>
          </cell>
          <cell r="KH23">
            <v>0.34624030394174443</v>
          </cell>
          <cell r="KI23">
            <v>0.34013393671746317</v>
          </cell>
          <cell r="KJ23">
            <v>0.32517243993026601</v>
          </cell>
          <cell r="KK23" t="e">
            <v>#DIV/0!</v>
          </cell>
          <cell r="KL23">
            <v>0.2236141473386295</v>
          </cell>
          <cell r="KN23">
            <v>0.34624030394174443</v>
          </cell>
          <cell r="KO23">
            <v>0.37459517048469182</v>
          </cell>
          <cell r="KP23">
            <v>0.33307868601986251</v>
          </cell>
          <cell r="KQ23" t="e">
            <v>#DIV/0!</v>
          </cell>
          <cell r="KR23">
            <v>0.35052547939996881</v>
          </cell>
          <cell r="KT23">
            <v>0.34624837444289147</v>
          </cell>
          <cell r="KU23">
            <v>0.37454429708222808</v>
          </cell>
          <cell r="KV23">
            <v>0.31671599189138222</v>
          </cell>
          <cell r="KW23">
            <v>0.32654791764551205</v>
          </cell>
          <cell r="KX23">
            <v>0.34027349349264563</v>
          </cell>
          <cell r="KZ23">
            <v>0.34624837444289147</v>
          </cell>
          <cell r="LA23">
            <v>0.37454429708222808</v>
          </cell>
          <cell r="LB23">
            <v>0.31671599189138222</v>
          </cell>
          <cell r="LC23">
            <v>0.33744944532817656</v>
          </cell>
          <cell r="LD23">
            <v>0.34296486987232938</v>
          </cell>
          <cell r="LF23">
            <v>0.38531021081814998</v>
          </cell>
          <cell r="LG23">
            <v>0.33823397117321069</v>
          </cell>
          <cell r="LH23">
            <v>0.24335093025591809</v>
          </cell>
          <cell r="LI23">
            <v>0.27462400344006077</v>
          </cell>
          <cell r="LJ23">
            <v>0.30144086600034781</v>
          </cell>
          <cell r="LL23">
            <v>0.31671599189138222</v>
          </cell>
          <cell r="LN23">
            <v>0.34660194174757281</v>
          </cell>
          <cell r="LO23">
            <v>0.38605803255484789</v>
          </cell>
          <cell r="LP23">
            <v>0.31715362865221491</v>
          </cell>
          <cell r="LQ23">
            <v>0.33853834589730986</v>
          </cell>
          <cell r="LR23">
            <v>0.34402181347165212</v>
          </cell>
        </row>
        <row r="24">
          <cell r="B24" t="str">
            <v>Op Profit $M</v>
          </cell>
          <cell r="C24" t="str">
            <v>Op Profit $M</v>
          </cell>
          <cell r="D24">
            <v>-46.474252510000056</v>
          </cell>
          <cell r="E24">
            <v>-20.006470829999955</v>
          </cell>
          <cell r="F24">
            <v>78.12959287000001</v>
          </cell>
          <cell r="G24">
            <v>90.962308710000059</v>
          </cell>
          <cell r="H24">
            <v>102.61117824000006</v>
          </cell>
          <cell r="J24">
            <v>66</v>
          </cell>
          <cell r="K24">
            <v>67.099999999999994</v>
          </cell>
          <cell r="L24">
            <v>65.780411992521977</v>
          </cell>
          <cell r="M24">
            <v>36.15300000000002</v>
          </cell>
          <cell r="N24">
            <v>235.03341199252199</v>
          </cell>
          <cell r="P24">
            <v>-46.115999999999985</v>
          </cell>
          <cell r="Q24">
            <v>-137.24299999999999</v>
          </cell>
          <cell r="R24">
            <v>-157.9</v>
          </cell>
          <cell r="S24">
            <v>-48.618999999999971</v>
          </cell>
          <cell r="T24">
            <v>-389.87799999999999</v>
          </cell>
          <cell r="V24">
            <v>-23.023586799999975</v>
          </cell>
          <cell r="W24">
            <v>0.29324094000003242</v>
          </cell>
          <cell r="X24">
            <v>101.22959286999998</v>
          </cell>
          <cell r="Y24">
            <v>114.96230871</v>
          </cell>
          <cell r="Z24">
            <v>193.66155572000002</v>
          </cell>
          <cell r="AB24">
            <v>88.669058149999998</v>
          </cell>
          <cell r="AC24">
            <v>88.032658500000039</v>
          </cell>
          <cell r="AD24">
            <v>86.641199999999955</v>
          </cell>
          <cell r="AE24">
            <v>52.270000000000017</v>
          </cell>
          <cell r="AF24">
            <v>315.61291664999982</v>
          </cell>
          <cell r="AH24">
            <v>-30</v>
          </cell>
          <cell r="AI24">
            <v>-87.054599999999994</v>
          </cell>
          <cell r="AJ24">
            <v>-96.861980999999986</v>
          </cell>
          <cell r="AK24">
            <v>-38.745868999999971</v>
          </cell>
          <cell r="AL24">
            <v>-252.66244999999995</v>
          </cell>
          <cell r="AN24">
            <v>58.972583390000011</v>
          </cell>
          <cell r="AO24">
            <v>67.093939259999956</v>
          </cell>
          <cell r="AP24">
            <v>83.701105290000044</v>
          </cell>
          <cell r="AQ24">
            <v>95.281672869999966</v>
          </cell>
          <cell r="AR24">
            <v>305.04930080999998</v>
          </cell>
          <cell r="AT24">
            <v>47.543396499999972</v>
          </cell>
          <cell r="AU24">
            <v>65.486896499999943</v>
          </cell>
          <cell r="AV24">
            <v>91.752293300000133</v>
          </cell>
          <cell r="AW24">
            <v>95.123408274999861</v>
          </cell>
          <cell r="AX24">
            <v>299.90599457499991</v>
          </cell>
          <cell r="AZ24">
            <v>47.543396499999972</v>
          </cell>
          <cell r="BA24">
            <v>65.486896499999943</v>
          </cell>
          <cell r="BB24">
            <v>91.752293300000133</v>
          </cell>
          <cell r="BC24">
            <v>95.123408274999861</v>
          </cell>
          <cell r="BD24">
            <v>299.90599457499991</v>
          </cell>
          <cell r="BF24">
            <v>47.543396499999972</v>
          </cell>
          <cell r="BG24">
            <v>65.386896499999921</v>
          </cell>
          <cell r="BH24">
            <v>83.764971240000023</v>
          </cell>
          <cell r="BI24">
            <v>70.054370699999708</v>
          </cell>
          <cell r="BJ24">
            <v>266.74963493999962</v>
          </cell>
          <cell r="BL24">
            <v>-8.1924999999999955</v>
          </cell>
          <cell r="BM24">
            <v>45.535399999999981</v>
          </cell>
          <cell r="BN24">
            <v>120.09440000000012</v>
          </cell>
          <cell r="BO24">
            <v>124.9511</v>
          </cell>
          <cell r="BP24">
            <v>282.3884000000001</v>
          </cell>
          <cell r="BR24">
            <v>83.772583390000023</v>
          </cell>
          <cell r="BS24">
            <v>90.993939259999934</v>
          </cell>
          <cell r="BT24">
            <v>110.00110529000005</v>
          </cell>
          <cell r="BU24">
            <v>121.28167286999997</v>
          </cell>
          <cell r="BV24">
            <v>406.04930080999998</v>
          </cell>
          <cell r="BX24">
            <v>67.143396499999938</v>
          </cell>
          <cell r="BY24">
            <v>84.9868965</v>
          </cell>
          <cell r="BZ24">
            <v>111.05229330000003</v>
          </cell>
          <cell r="CA24">
            <v>114.12340827500003</v>
          </cell>
          <cell r="CB24">
            <v>377.30599457499989</v>
          </cell>
          <cell r="CD24">
            <v>3.9309999999999832</v>
          </cell>
          <cell r="CE24">
            <v>44.504000000000019</v>
          </cell>
          <cell r="CF24">
            <v>140.48199999999997</v>
          </cell>
          <cell r="CG24">
            <v>147.43999999999994</v>
          </cell>
          <cell r="CH24">
            <v>336.35699999999991</v>
          </cell>
          <cell r="CJ24">
            <v>67.156000000000063</v>
          </cell>
          <cell r="CK24">
            <v>85.038999999999987</v>
          </cell>
          <cell r="CL24">
            <v>103.02700000000004</v>
          </cell>
          <cell r="CM24">
            <v>88.949999999999932</v>
          </cell>
          <cell r="CN24">
            <v>344.17200000000003</v>
          </cell>
          <cell r="CP24">
            <v>2.485834438726954</v>
          </cell>
          <cell r="CQ24">
            <v>28.022472499999992</v>
          </cell>
          <cell r="CR24">
            <v>123.65818999999993</v>
          </cell>
          <cell r="CS24">
            <v>119.92606000000006</v>
          </cell>
          <cell r="CT24">
            <v>274.09255693872694</v>
          </cell>
          <cell r="CV24">
            <v>4.4358344387269426</v>
          </cell>
          <cell r="CW24">
            <v>33.822472500000003</v>
          </cell>
          <cell r="CX24">
            <v>123.65818999999999</v>
          </cell>
          <cell r="CY24">
            <v>119.82606000000004</v>
          </cell>
          <cell r="CZ24">
            <v>281.74255693872698</v>
          </cell>
          <cell r="DB24">
            <v>-31.300000000000011</v>
          </cell>
          <cell r="DC24">
            <v>-5.7760000000000105</v>
          </cell>
          <cell r="DD24">
            <v>90.823000000000036</v>
          </cell>
          <cell r="DE24">
            <v>81.923000000000002</v>
          </cell>
          <cell r="DF24">
            <v>135.67000000000002</v>
          </cell>
          <cell r="DH24">
            <v>-36.524213232208353</v>
          </cell>
          <cell r="DI24">
            <v>-11.349316175028889</v>
          </cell>
          <cell r="DJ24">
            <v>78.237204123812717</v>
          </cell>
          <cell r="DK24">
            <v>69.384991900666193</v>
          </cell>
          <cell r="DL24">
            <v>99.748666617241668</v>
          </cell>
          <cell r="DN24">
            <v>-36.524213232208353</v>
          </cell>
          <cell r="DO24">
            <v>-11.349316175028889</v>
          </cell>
          <cell r="DP24">
            <v>78.237204123812717</v>
          </cell>
          <cell r="DQ24">
            <v>69.384991900666193</v>
          </cell>
          <cell r="DR24">
            <v>99.748666617241668</v>
          </cell>
          <cell r="DU24">
            <v>7.9318924000000379</v>
          </cell>
          <cell r="DV24">
            <v>-35.4</v>
          </cell>
          <cell r="DW24">
            <v>-50</v>
          </cell>
          <cell r="DX24">
            <v>0</v>
          </cell>
          <cell r="DY24">
            <v>0</v>
          </cell>
          <cell r="EA24">
            <v>4.9300000000000068</v>
          </cell>
          <cell r="EB24">
            <v>-21.64251999999999</v>
          </cell>
          <cell r="EC24">
            <v>0</v>
          </cell>
          <cell r="ED24">
            <v>0</v>
          </cell>
          <cell r="EE24">
            <v>-16.712519999999984</v>
          </cell>
          <cell r="EG24">
            <v>4.9300000000000068</v>
          </cell>
          <cell r="EH24">
            <v>0</v>
          </cell>
          <cell r="EI24">
            <v>0</v>
          </cell>
          <cell r="EJ24">
            <v>0</v>
          </cell>
          <cell r="EK24">
            <v>4.9300000000000068</v>
          </cell>
          <cell r="EM24">
            <v>3.9309999999999832</v>
          </cell>
          <cell r="EN24">
            <v>44.504000000000019</v>
          </cell>
          <cell r="EO24">
            <v>140.48199999999997</v>
          </cell>
          <cell r="EP24">
            <v>147.43999999999994</v>
          </cell>
          <cell r="EQ24">
            <v>336.35699999999991</v>
          </cell>
          <cell r="ES24">
            <v>-30</v>
          </cell>
          <cell r="ET24">
            <v>-25.481799999999964</v>
          </cell>
          <cell r="EU24">
            <v>83.029699999999991</v>
          </cell>
          <cell r="EV24">
            <v>80.296699999999987</v>
          </cell>
          <cell r="EW24">
            <v>107.84460000000001</v>
          </cell>
          <cell r="EY24">
            <v>-30</v>
          </cell>
          <cell r="EZ24">
            <v>-65</v>
          </cell>
          <cell r="FA24">
            <v>83.029699999999991</v>
          </cell>
          <cell r="FB24">
            <v>80.296699999999987</v>
          </cell>
          <cell r="FC24">
            <v>68.326399999999978</v>
          </cell>
          <cell r="FE24">
            <v>-30</v>
          </cell>
          <cell r="FF24">
            <v>-33</v>
          </cell>
          <cell r="FG24">
            <v>0</v>
          </cell>
          <cell r="FH24">
            <v>0</v>
          </cell>
          <cell r="FI24">
            <v>-63</v>
          </cell>
          <cell r="FK24">
            <v>-30</v>
          </cell>
          <cell r="FL24">
            <v>-33</v>
          </cell>
          <cell r="FM24">
            <v>0</v>
          </cell>
          <cell r="FN24">
            <v>0</v>
          </cell>
          <cell r="FO24">
            <v>-63</v>
          </cell>
          <cell r="FQ24">
            <v>-30</v>
          </cell>
          <cell r="FR24">
            <v>-87.054599999999994</v>
          </cell>
          <cell r="FS24">
            <v>-40</v>
          </cell>
          <cell r="FT24">
            <v>5</v>
          </cell>
          <cell r="FU24">
            <v>-152.05459999999999</v>
          </cell>
          <cell r="FW24">
            <v>-30</v>
          </cell>
          <cell r="FX24">
            <v>4.7914000000000101</v>
          </cell>
          <cell r="FY24">
            <v>-50</v>
          </cell>
          <cell r="FZ24">
            <v>-42.199999999999989</v>
          </cell>
          <cell r="GA24">
            <v>-117.40859999999998</v>
          </cell>
          <cell r="GC24">
            <v>-29.793599999999913</v>
          </cell>
          <cell r="GD24">
            <v>-87.054599999999994</v>
          </cell>
          <cell r="GE24">
            <v>-31.861980999999957</v>
          </cell>
          <cell r="GF24">
            <v>-21.799999999999955</v>
          </cell>
          <cell r="GG24">
            <v>-170.51018099999982</v>
          </cell>
          <cell r="GI24">
            <v>-29.793599999999913</v>
          </cell>
          <cell r="GJ24">
            <v>-87.407999999999959</v>
          </cell>
          <cell r="GK24">
            <v>-31.608980999999972</v>
          </cell>
          <cell r="GL24">
            <v>-35.799999999999955</v>
          </cell>
          <cell r="GM24">
            <v>-184.6105809999998</v>
          </cell>
          <cell r="GO24">
            <v>-29.793599999999913</v>
          </cell>
          <cell r="GP24">
            <v>-87.054599999999994</v>
          </cell>
          <cell r="GQ24">
            <v>-31.608980999999972</v>
          </cell>
          <cell r="GR24">
            <v>-27.899999999999977</v>
          </cell>
          <cell r="GS24">
            <v>-176.35718099999985</v>
          </cell>
          <cell r="GU24">
            <v>-12.799999999999955</v>
          </cell>
          <cell r="GV24">
            <v>44.511000000000081</v>
          </cell>
          <cell r="GW24">
            <v>140.37399999999991</v>
          </cell>
          <cell r="GX24">
            <v>147.33499999999998</v>
          </cell>
          <cell r="GY24">
            <v>319.42</v>
          </cell>
          <cell r="HA24">
            <v>-15.800000000000011</v>
          </cell>
          <cell r="HB24">
            <v>29.899999999999977</v>
          </cell>
          <cell r="HC24">
            <v>516.09899999999993</v>
          </cell>
          <cell r="HD24">
            <v>523.15</v>
          </cell>
          <cell r="HE24">
            <v>1053.3489999999997</v>
          </cell>
          <cell r="HG24">
            <v>-15.800000000000011</v>
          </cell>
          <cell r="HH24">
            <v>29.899999999999977</v>
          </cell>
          <cell r="HI24">
            <v>516.09899999999993</v>
          </cell>
          <cell r="HJ24">
            <v>523.15</v>
          </cell>
          <cell r="HK24">
            <v>1053.3489999999997</v>
          </cell>
          <cell r="HM24">
            <v>-30</v>
          </cell>
          <cell r="HN24">
            <v>-48.783900000000017</v>
          </cell>
          <cell r="HO24">
            <v>516.09899999999993</v>
          </cell>
          <cell r="HP24">
            <v>523.15</v>
          </cell>
          <cell r="HQ24">
            <v>960.46509999999989</v>
          </cell>
          <cell r="HS24">
            <v>-30</v>
          </cell>
          <cell r="HT24">
            <v>-32.699999999999989</v>
          </cell>
          <cell r="HU24">
            <v>-26.193676706217275</v>
          </cell>
          <cell r="HV24">
            <v>37.236076147043264</v>
          </cell>
          <cell r="HW24">
            <v>-51.657600559174</v>
          </cell>
          <cell r="HY24">
            <v>-30</v>
          </cell>
          <cell r="HZ24">
            <v>0</v>
          </cell>
          <cell r="IA24">
            <v>0</v>
          </cell>
          <cell r="IB24">
            <v>0</v>
          </cell>
          <cell r="IC24">
            <v>-30</v>
          </cell>
          <cell r="IE24">
            <v>-30</v>
          </cell>
          <cell r="IF24">
            <v>-87.054599999999994</v>
          </cell>
          <cell r="IG24">
            <v>-55.899999999999977</v>
          </cell>
          <cell r="IH24">
            <v>0</v>
          </cell>
          <cell r="II24">
            <v>-172.95459999999997</v>
          </cell>
          <cell r="IK24">
            <v>-30</v>
          </cell>
          <cell r="IL24">
            <v>67.093939259999956</v>
          </cell>
          <cell r="IM24">
            <v>-55.700000000000045</v>
          </cell>
          <cell r="IN24">
            <v>0</v>
          </cell>
          <cell r="IO24">
            <v>-18.606060740000089</v>
          </cell>
          <cell r="IQ24">
            <v>-30</v>
          </cell>
          <cell r="IR24">
            <v>-87.054599999999994</v>
          </cell>
          <cell r="IS24">
            <v>-96.861980999999986</v>
          </cell>
          <cell r="IT24">
            <v>-43</v>
          </cell>
          <cell r="IU24">
            <v>-256.91658099999995</v>
          </cell>
          <cell r="IW24">
            <v>-30</v>
          </cell>
          <cell r="IX24">
            <v>-87.054599999999994</v>
          </cell>
          <cell r="IY24">
            <v>-31.861980999999957</v>
          </cell>
          <cell r="IZ24">
            <v>-27.800000000000011</v>
          </cell>
          <cell r="JA24">
            <v>-176.71658099999996</v>
          </cell>
          <cell r="JC24">
            <v>-29.793599999999913</v>
          </cell>
          <cell r="JD24">
            <v>-87.507999999999925</v>
          </cell>
          <cell r="JE24">
            <v>-31.80898099999996</v>
          </cell>
          <cell r="JF24">
            <v>-38.499999999999943</v>
          </cell>
          <cell r="JG24">
            <v>-187.61058099999974</v>
          </cell>
          <cell r="JJ24">
            <v>-31.090879898875016</v>
          </cell>
          <cell r="JK24">
            <v>-5.8621623288750015</v>
          </cell>
          <cell r="JL24">
            <v>90.755907681124995</v>
          </cell>
          <cell r="JM24">
            <v>81.990652451124959</v>
          </cell>
          <cell r="JN24">
            <v>135.79351790449994</v>
          </cell>
          <cell r="JP24">
            <v>-14.097905999999966</v>
          </cell>
          <cell r="JQ24">
            <v>0</v>
          </cell>
          <cell r="JR24">
            <v>0</v>
          </cell>
          <cell r="JS24">
            <v>0</v>
          </cell>
          <cell r="JT24">
            <v>0</v>
          </cell>
          <cell r="JV24">
            <v>-30</v>
          </cell>
          <cell r="JW24">
            <v>-22.363</v>
          </cell>
          <cell r="JX24">
            <v>0</v>
          </cell>
          <cell r="JY24">
            <v>0</v>
          </cell>
          <cell r="JZ24">
            <v>-52.363</v>
          </cell>
          <cell r="KB24">
            <v>-30</v>
          </cell>
          <cell r="KC24">
            <v>-47.613999999999976</v>
          </cell>
          <cell r="KD24">
            <v>0</v>
          </cell>
          <cell r="KE24">
            <v>0</v>
          </cell>
          <cell r="KF24">
            <v>-77.613999999999976</v>
          </cell>
          <cell r="KH24">
            <v>-30</v>
          </cell>
          <cell r="KI24">
            <v>0</v>
          </cell>
          <cell r="KJ24">
            <v>-30.699999999999989</v>
          </cell>
          <cell r="KK24">
            <v>0</v>
          </cell>
          <cell r="KL24">
            <v>-60.699999999999989</v>
          </cell>
          <cell r="KN24">
            <v>-30</v>
          </cell>
          <cell r="KO24">
            <v>-87.054599999999994</v>
          </cell>
          <cell r="KP24">
            <v>-64.099999999999966</v>
          </cell>
          <cell r="KQ24">
            <v>0</v>
          </cell>
          <cell r="KR24">
            <v>-181.15459999999996</v>
          </cell>
          <cell r="KT24">
            <v>-29.793599999999913</v>
          </cell>
          <cell r="KU24">
            <v>-87.054599999999994</v>
          </cell>
          <cell r="KV24">
            <v>-31.861980999999957</v>
          </cell>
          <cell r="KW24">
            <v>-22.18199999999996</v>
          </cell>
          <cell r="KX24">
            <v>-170.89218099999982</v>
          </cell>
          <cell r="KZ24">
            <v>-29.793599999999913</v>
          </cell>
          <cell r="LA24">
            <v>-87.054599999999994</v>
          </cell>
          <cell r="LB24">
            <v>-31.861980999999957</v>
          </cell>
          <cell r="LC24">
            <v>-40.112000000000023</v>
          </cell>
          <cell r="LD24">
            <v>-188.82218099999989</v>
          </cell>
          <cell r="LF24">
            <v>-41.226999999999975</v>
          </cell>
          <cell r="LG24">
            <v>-62.065177000000006</v>
          </cell>
          <cell r="LH24">
            <v>44.692000000000007</v>
          </cell>
          <cell r="LI24">
            <v>27.544699999999978</v>
          </cell>
          <cell r="LJ24">
            <v>-31.055476999999996</v>
          </cell>
          <cell r="LL24">
            <v>-31.508981000000006</v>
          </cell>
          <cell r="LN24">
            <v>-30</v>
          </cell>
          <cell r="LO24">
            <v>-107.44444444444444</v>
          </cell>
          <cell r="LP24">
            <v>-90</v>
          </cell>
          <cell r="LQ24">
            <v>-37.347628460944726</v>
          </cell>
          <cell r="LR24">
            <v>-257.58708357087721</v>
          </cell>
        </row>
        <row r="25">
          <cell r="B25" t="str">
            <v>Op Profit %</v>
          </cell>
          <cell r="C25" t="str">
            <v>Op Profit %</v>
          </cell>
          <cell r="D25">
            <v>-4.2732542364917837E-2</v>
          </cell>
          <cell r="E25">
            <v>-1.7228256191156938E-2</v>
          </cell>
          <cell r="F25">
            <v>5.3481102236956624E-2</v>
          </cell>
          <cell r="G25">
            <v>5.7236308994228102E-2</v>
          </cell>
          <cell r="H25">
            <v>1.9364458222452991E-2</v>
          </cell>
          <cell r="J25">
            <v>4.7238822619353707E-2</v>
          </cell>
          <cell r="K25">
            <v>4.6562166832722768E-2</v>
          </cell>
          <cell r="L25">
            <v>4.6048114287087251E-2</v>
          </cell>
          <cell r="M25">
            <v>2.9171171752707111E-2</v>
          </cell>
          <cell r="N25">
            <v>4.2686045089326378E-2</v>
          </cell>
          <cell r="P25">
            <v>-4.4787121323218756E-2</v>
          </cell>
          <cell r="Q25">
            <v>-0.14563569376000135</v>
          </cell>
          <cell r="R25">
            <v>-0.14883589405221984</v>
          </cell>
          <cell r="S25">
            <v>-5.0770236459251369E-2</v>
          </cell>
          <cell r="T25">
            <v>-9.7699802860292409E-2</v>
          </cell>
          <cell r="V25">
            <v>-2.1169924101773593E-2</v>
          </cell>
          <cell r="W25">
            <v>2.5251980136749833E-4</v>
          </cell>
          <cell r="X25">
            <v>6.9293464957562417E-2</v>
          </cell>
          <cell r="Y25">
            <v>7.2337854187423653E-2</v>
          </cell>
          <cell r="Z25">
            <v>3.654719855437058E-2</v>
          </cell>
          <cell r="AB25">
            <v>6.346396832989408E-2</v>
          </cell>
          <cell r="AC25">
            <v>6.1087799281745341E-2</v>
          </cell>
          <cell r="AD25">
            <v>6.0651244933277906E-2</v>
          </cell>
          <cell r="AE25">
            <v>4.2175674149143923E-2</v>
          </cell>
          <cell r="AF25">
            <v>5.7320646782442766E-2</v>
          </cell>
          <cell r="AH25">
            <v>-2.9135519986481118E-2</v>
          </cell>
          <cell r="AI25">
            <v>-9.2378169130661769E-2</v>
          </cell>
          <cell r="AJ25">
            <v>-9.1327532528757305E-2</v>
          </cell>
          <cell r="AK25">
            <v>-4.0460250744547954E-2</v>
          </cell>
          <cell r="AL25">
            <v>-6.3314861457169899E-2</v>
          </cell>
          <cell r="AN25">
            <v>4.2958883978979567E-2</v>
          </cell>
          <cell r="AO25">
            <v>4.7851983099691853E-2</v>
          </cell>
          <cell r="AP25">
            <v>5.4015458962132452E-2</v>
          </cell>
          <cell r="AQ25">
            <v>6.0485266186234503E-2</v>
          </cell>
          <cell r="AR25">
            <v>5.1705494572359005E-2</v>
          </cell>
          <cell r="AT25">
            <v>3.9615403821733425E-2</v>
          </cell>
          <cell r="AU25">
            <v>5.1381051438259363E-2</v>
          </cell>
          <cell r="AV25">
            <v>6.3281881242541277E-2</v>
          </cell>
          <cell r="AW25">
            <v>6.4480389096057258E-2</v>
          </cell>
          <cell r="AX25">
            <v>5.5540344484110285E-2</v>
          </cell>
          <cell r="AZ25">
            <v>3.9615403821733425E-2</v>
          </cell>
          <cell r="BA25">
            <v>5.1381051438259363E-2</v>
          </cell>
          <cell r="BB25">
            <v>6.3281881242541277E-2</v>
          </cell>
          <cell r="BC25">
            <v>6.4480389096057258E-2</v>
          </cell>
          <cell r="BD25">
            <v>5.5540344484110285E-2</v>
          </cell>
          <cell r="BF25">
            <v>3.9615403821733425E-2</v>
          </cell>
          <cell r="BG25">
            <v>5.1302591388716061E-2</v>
          </cell>
          <cell r="BH25">
            <v>5.9836468151486896E-2</v>
          </cell>
          <cell r="BI25">
            <v>5.0940110122374538E-2</v>
          </cell>
          <cell r="BJ25">
            <v>5.0811521964486128E-2</v>
          </cell>
          <cell r="BL25">
            <v>-7.848725809542054E-3</v>
          </cell>
          <cell r="BM25">
            <v>3.7952175761162173E-2</v>
          </cell>
          <cell r="BN25">
            <v>9.0616082275090451E-2</v>
          </cell>
          <cell r="BO25">
            <v>9.2125088474696235E-2</v>
          </cell>
          <cell r="BP25">
            <v>5.7334952205374788E-2</v>
          </cell>
          <cell r="BR25">
            <v>6.1024572497881228E-2</v>
          </cell>
          <cell r="BS25">
            <v>6.4897671707283597E-2</v>
          </cell>
          <cell r="BT25">
            <v>7.0987834246569792E-2</v>
          </cell>
          <cell r="BU25">
            <v>7.6990191776570627E-2</v>
          </cell>
          <cell r="BV25">
            <v>6.8824874744487119E-2</v>
          </cell>
          <cell r="BX25">
            <v>5.5947049687757627E-2</v>
          </cell>
          <cell r="BY25">
            <v>6.6680761099199876E-2</v>
          </cell>
          <cell r="BZ25">
            <v>7.659315951204082E-2</v>
          </cell>
          <cell r="CA25">
            <v>7.7359736199383078E-2</v>
          </cell>
          <cell r="CB25">
            <v>6.987424490901524E-2</v>
          </cell>
          <cell r="CD25">
            <v>3.7438095238095078E-3</v>
          </cell>
          <cell r="CE25">
            <v>3.7086666666666684E-2</v>
          </cell>
          <cell r="CF25">
            <v>9.4283221476510054E-2</v>
          </cell>
          <cell r="CG25">
            <v>9.7642384105960225E-2</v>
          </cell>
          <cell r="CH25">
            <v>6.4067999999999986E-2</v>
          </cell>
          <cell r="CJ25">
            <v>5.5957551519322649E-2</v>
          </cell>
          <cell r="CK25">
            <v>6.6721641531113651E-2</v>
          </cell>
          <cell r="CL25">
            <v>7.3596059462375824E-2</v>
          </cell>
          <cell r="CM25">
            <v>6.4680087053943514E-2</v>
          </cell>
          <cell r="CN25">
            <v>6.5559239252547433E-2</v>
          </cell>
          <cell r="CP25">
            <v>2.3685892698684648E-3</v>
          </cell>
          <cell r="CQ25">
            <v>2.4362918510532856E-2</v>
          </cell>
          <cell r="CR25">
            <v>9.159662377873079E-2</v>
          </cell>
          <cell r="CS25">
            <v>8.8842673738952688E-2</v>
          </cell>
          <cell r="CT25">
            <v>5.5941709021478631E-2</v>
          </cell>
          <cell r="CV25">
            <v>4.2266169020742667E-3</v>
          </cell>
          <cell r="CW25">
            <v>2.940547595656446E-2</v>
          </cell>
          <cell r="CX25">
            <v>9.1596623778730832E-2</v>
          </cell>
          <cell r="CY25">
            <v>8.8768592531132659E-2</v>
          </cell>
          <cell r="CZ25">
            <v>5.7503057781890181E-2</v>
          </cell>
          <cell r="DB25">
            <v>-3.4776618557159217E-2</v>
          </cell>
          <cell r="DC25">
            <v>-5.9223531920827594E-3</v>
          </cell>
          <cell r="DD25">
            <v>7.1327374136709712E-2</v>
          </cell>
          <cell r="DE25">
            <v>6.8372694321318192E-2</v>
          </cell>
          <cell r="DF25">
            <v>3.1211272038201659E-2</v>
          </cell>
          <cell r="DH25">
            <v>-4.1731641530641128E-2</v>
          </cell>
          <cell r="DI25">
            <v>-1.1951993585368048E-2</v>
          </cell>
          <cell r="DJ25">
            <v>6.4110820773370408E-2</v>
          </cell>
          <cell r="DK25">
            <v>6.0082197570284206E-2</v>
          </cell>
          <cell r="DL25">
            <v>2.3749857153446446E-2</v>
          </cell>
          <cell r="DN25">
            <v>-4.1745774736214006E-2</v>
          </cell>
          <cell r="DO25">
            <v>-1.1946648605293568E-2</v>
          </cell>
          <cell r="DP25">
            <v>6.4149888589547982E-2</v>
          </cell>
          <cell r="DQ25">
            <v>6.0073950145729194E-2</v>
          </cell>
          <cell r="DR25">
            <v>2.3752436679501093E-2</v>
          </cell>
          <cell r="DU25">
            <v>7.534515569197188E-3</v>
          </cell>
          <cell r="DV25">
            <v>-3.5435435435435432E-2</v>
          </cell>
          <cell r="DW25">
            <v>-0.05</v>
          </cell>
          <cell r="DX25" t="e">
            <v>#DIV/0!</v>
          </cell>
          <cell r="DY25" t="e">
            <v>#DIV/0!</v>
          </cell>
          <cell r="EA25">
            <v>4.6907706945766006E-3</v>
          </cell>
          <cell r="EB25">
            <v>-2.0740316243411588E-2</v>
          </cell>
          <cell r="EC25" t="e">
            <v>#DIV/0!</v>
          </cell>
          <cell r="ED25" t="e">
            <v>#DIV/0!</v>
          </cell>
          <cell r="EE25">
            <v>-7.9792408689424599E-3</v>
          </cell>
          <cell r="EG25">
            <v>4.6907706945766006E-3</v>
          </cell>
          <cell r="EH25" t="e">
            <v>#DIV/0!</v>
          </cell>
          <cell r="EI25" t="e">
            <v>#DIV/0!</v>
          </cell>
          <cell r="EJ25" t="e">
            <v>#DIV/0!</v>
          </cell>
          <cell r="EK25">
            <v>4.6907706945766006E-3</v>
          </cell>
          <cell r="EM25">
            <v>3.7438095238095078E-3</v>
          </cell>
          <cell r="EN25">
            <v>3.7086666666666684E-2</v>
          </cell>
          <cell r="EO25">
            <v>9.4283221476510054E-2</v>
          </cell>
          <cell r="EP25">
            <v>9.7642384105960225E-2</v>
          </cell>
          <cell r="EQ25">
            <v>6.4067999999999986E-2</v>
          </cell>
          <cell r="ES25">
            <v>-2.9138349856396496E-2</v>
          </cell>
          <cell r="ET25">
            <v>-2.4740836682204621E-2</v>
          </cell>
          <cell r="EU25">
            <v>6.2287846961740431E-2</v>
          </cell>
          <cell r="EV25">
            <v>6.3833929565148245E-2</v>
          </cell>
          <cell r="EW25">
            <v>2.319029248971061E-2</v>
          </cell>
          <cell r="EY25">
            <v>-2.9138349856396496E-2</v>
          </cell>
          <cell r="EZ25">
            <v>-6.3913470993117005E-2</v>
          </cell>
          <cell r="FA25">
            <v>6.2287846961740431E-2</v>
          </cell>
          <cell r="FB25">
            <v>6.3833929565148245E-2</v>
          </cell>
          <cell r="FC25">
            <v>1.4733547659920673E-2</v>
          </cell>
          <cell r="FE25">
            <v>-2.9138349856396496E-2</v>
          </cell>
          <cell r="FF25">
            <v>-3.1939605110336819E-2</v>
          </cell>
          <cell r="FG25" t="e">
            <v>#DIV/0!</v>
          </cell>
          <cell r="FH25" t="e">
            <v>#DIV/0!</v>
          </cell>
          <cell r="FI25">
            <v>-3.0541441585129902E-2</v>
          </cell>
          <cell r="FK25">
            <v>-2.9138349856396496E-2</v>
          </cell>
          <cell r="FL25">
            <v>-3.1939605110336819E-2</v>
          </cell>
          <cell r="FM25" t="e">
            <v>#DIV/0!</v>
          </cell>
          <cell r="FN25" t="e">
            <v>#DIV/0!</v>
          </cell>
          <cell r="FO25">
            <v>-3.0541441585129902E-2</v>
          </cell>
          <cell r="FQ25">
            <v>-2.9135519986481118E-2</v>
          </cell>
          <cell r="FR25">
            <v>-9.2378169130661769E-2</v>
          </cell>
          <cell r="FS25">
            <v>-3.9996400323970845E-2</v>
          </cell>
          <cell r="FT25">
            <v>5.0002500125006259E-3</v>
          </cell>
          <cell r="FU25">
            <v>-3.8280821422915882E-2</v>
          </cell>
          <cell r="FW25">
            <v>-2.9135519986481118E-2</v>
          </cell>
          <cell r="FX25">
            <v>5.0844040357735697E-3</v>
          </cell>
          <cell r="FY25">
            <v>-4.8063058733057773E-2</v>
          </cell>
          <cell r="FZ25">
            <v>-3.998862882592627E-2</v>
          </cell>
          <cell r="GA25">
            <v>-2.8864037478215265E-2</v>
          </cell>
          <cell r="GC25">
            <v>-2.8935742055286821E-2</v>
          </cell>
          <cell r="GD25">
            <v>-9.236562334217506E-2</v>
          </cell>
          <cell r="GE25">
            <v>-3.0041468036960173E-2</v>
          </cell>
          <cell r="GF25">
            <v>-2.2217692621280018E-2</v>
          </cell>
          <cell r="GG25">
            <v>-4.2479430097108861E-2</v>
          </cell>
          <cell r="GI25">
            <v>-2.8935742055286821E-2</v>
          </cell>
          <cell r="GJ25">
            <v>-9.2740583554376615E-2</v>
          </cell>
          <cell r="GK25">
            <v>-2.9802923816707499E-2</v>
          </cell>
          <cell r="GL25">
            <v>-3.7467294610151705E-2</v>
          </cell>
          <cell r="GM25">
            <v>-4.6288652884337353E-2</v>
          </cell>
          <cell r="GO25">
            <v>-2.8935742055286821E-2</v>
          </cell>
          <cell r="GP25">
            <v>-9.236562334217506E-2</v>
          </cell>
          <cell r="GQ25">
            <v>-2.9802923816707499E-2</v>
          </cell>
          <cell r="GR25">
            <v>-2.87125656066687E-2</v>
          </cell>
          <cell r="GS25">
            <v>-4.4040333409332139E-2</v>
          </cell>
          <cell r="GU25">
            <v>-1.2233585013858312E-2</v>
          </cell>
          <cell r="GV25">
            <v>3.709250000000007E-2</v>
          </cell>
          <cell r="GW25">
            <v>9.4217061547754818E-2</v>
          </cell>
          <cell r="GX25">
            <v>9.7572847682119171E-2</v>
          </cell>
          <cell r="GY25">
            <v>6.0885974610194037E-2</v>
          </cell>
          <cell r="HA25">
            <v>-1.5134099616858248E-2</v>
          </cell>
          <cell r="HB25">
            <v>2.5313240772096159E-2</v>
          </cell>
          <cell r="HC25" t="e">
            <v>#DIV/0!</v>
          </cell>
          <cell r="HD25" t="e">
            <v>#DIV/0!</v>
          </cell>
          <cell r="HE25">
            <v>0.47337273054107487</v>
          </cell>
          <cell r="HG25">
            <v>-1.5134099616858248E-2</v>
          </cell>
          <cell r="HH25">
            <v>2.5313240772096159E-2</v>
          </cell>
          <cell r="HI25" t="e">
            <v>#DIV/0!</v>
          </cell>
          <cell r="HJ25" t="e">
            <v>#DIV/0!</v>
          </cell>
          <cell r="HK25">
            <v>0.47337273054107487</v>
          </cell>
          <cell r="HM25">
            <v>-2.9135519986481118E-2</v>
          </cell>
          <cell r="HN25">
            <v>-4.6727873563218406E-2</v>
          </cell>
          <cell r="HO25" t="e">
            <v>#DIV/0!</v>
          </cell>
          <cell r="HP25" t="e">
            <v>#DIV/0!</v>
          </cell>
          <cell r="HQ25">
            <v>0.46317139989901956</v>
          </cell>
          <cell r="HS25">
            <v>-2.9135519986481118E-2</v>
          </cell>
          <cell r="HT25">
            <v>-3.1650277302601865E-2</v>
          </cell>
          <cell r="HU25">
            <v>-2.1509041104257949E-2</v>
          </cell>
          <cell r="HV25">
            <v>3.1620706715526303E-2</v>
          </cell>
          <cell r="HW25">
            <v>-1.1587043632120148E-2</v>
          </cell>
          <cell r="HY25">
            <v>-2.9135519986481118E-2</v>
          </cell>
          <cell r="HZ25" t="e">
            <v>#DIV/0!</v>
          </cell>
          <cell r="IA25" t="e">
            <v>#DIV/0!</v>
          </cell>
          <cell r="IB25" t="e">
            <v>#DIV/0!</v>
          </cell>
          <cell r="IC25">
            <v>-2.9135519986481118E-2</v>
          </cell>
          <cell r="IE25">
            <v>-2.9135519986481118E-2</v>
          </cell>
          <cell r="IF25">
            <v>-9.2378169130661769E-2</v>
          </cell>
          <cell r="IG25">
            <v>-5.2861019962363691E-2</v>
          </cell>
          <cell r="IH25" t="e">
            <v>#DIV/0!</v>
          </cell>
          <cell r="II25">
            <v>-5.7089525019202614E-2</v>
          </cell>
          <cell r="IK25">
            <v>-2.9135519986481118E-2</v>
          </cell>
          <cell r="IL25">
            <v>4.7851983099691853E-2</v>
          </cell>
          <cell r="IM25">
            <v>-5.2095024317246594E-2</v>
          </cell>
          <cell r="IN25" t="e">
            <v>#DIV/0!</v>
          </cell>
          <cell r="IO25">
            <v>-5.3145215745963965E-3</v>
          </cell>
          <cell r="IQ25">
            <v>-2.9135519986481118E-2</v>
          </cell>
          <cell r="IR25">
            <v>-9.2378169130661769E-2</v>
          </cell>
          <cell r="IS25">
            <v>-9.1327532528757305E-2</v>
          </cell>
          <cell r="IT25">
            <v>-4.5406546990496302E-2</v>
          </cell>
          <cell r="IU25">
            <v>-6.4557695501832685E-2</v>
          </cell>
          <cell r="IW25">
            <v>-2.9135519986481118E-2</v>
          </cell>
          <cell r="IX25">
            <v>-9.2385227634511305E-2</v>
          </cell>
          <cell r="IY25">
            <v>-3.0041468036960173E-2</v>
          </cell>
          <cell r="IZ25">
            <v>-2.8618488779081751E-2</v>
          </cell>
          <cell r="JA25">
            <v>-4.4135329901240535E-2</v>
          </cell>
          <cell r="JC25">
            <v>-2.8935742055286821E-2</v>
          </cell>
          <cell r="JD25">
            <v>-9.2846684350132547E-2</v>
          </cell>
          <cell r="JE25">
            <v>-2.9991496322836094E-2</v>
          </cell>
          <cell r="JF25">
            <v>-4.0024950618567361E-2</v>
          </cell>
          <cell r="JG25">
            <v>-4.6965496826127495E-2</v>
          </cell>
          <cell r="JJ25">
            <v>-3.4548493087024422E-2</v>
          </cell>
          <cell r="JK25">
            <v>-6.0124741834615397E-3</v>
          </cell>
          <cell r="JL25">
            <v>7.1766493500810533E-2</v>
          </cell>
          <cell r="JM25">
            <v>6.8382928383339148E-2</v>
          </cell>
          <cell r="JN25">
            <v>3.129955307371441E-2</v>
          </cell>
          <cell r="JP25">
            <v>-1.3504077687758477E-2</v>
          </cell>
          <cell r="JQ25" t="e">
            <v>#DIV/0!</v>
          </cell>
          <cell r="JR25" t="e">
            <v>#DIV/0!</v>
          </cell>
          <cell r="JS25" t="e">
            <v>#DIV/0!</v>
          </cell>
          <cell r="JT25" t="e">
            <v>#DIV/0!</v>
          </cell>
          <cell r="JV25">
            <v>-2.9135519986481118E-2</v>
          </cell>
          <cell r="JW25">
            <v>-2.1420487825436863E-2</v>
          </cell>
          <cell r="JX25">
            <v>0</v>
          </cell>
          <cell r="JY25">
            <v>0</v>
          </cell>
          <cell r="JZ25">
            <v>-1.1201925085236257E-2</v>
          </cell>
          <cell r="KB25">
            <v>-2.9135519986481118E-2</v>
          </cell>
          <cell r="KC25">
            <v>-4.6877369023169885E-2</v>
          </cell>
          <cell r="KD25">
            <v>0</v>
          </cell>
          <cell r="KE25">
            <v>0</v>
          </cell>
          <cell r="KF25">
            <v>-1.6704913523309082E-2</v>
          </cell>
          <cell r="KH25">
            <v>-2.9135519986481118E-2</v>
          </cell>
          <cell r="KI25">
            <v>0</v>
          </cell>
          <cell r="KJ25">
            <v>-2.9087394830591969E-2</v>
          </cell>
          <cell r="KK25" t="e">
            <v>#DIV/0!</v>
          </cell>
          <cell r="KL25">
            <v>-1.9398477810713997E-2</v>
          </cell>
          <cell r="KN25">
            <v>-2.9135519986481118E-2</v>
          </cell>
          <cell r="KO25">
            <v>-9.2378169130661769E-2</v>
          </cell>
          <cell r="KP25">
            <v>-6.1210847975553838E-2</v>
          </cell>
          <cell r="KQ25" t="e">
            <v>#DIV/0!</v>
          </cell>
          <cell r="KR25">
            <v>-6.0000006624176976E-2</v>
          </cell>
          <cell r="KT25">
            <v>-2.8935742055286821E-2</v>
          </cell>
          <cell r="KU25">
            <v>-9.236562334217506E-2</v>
          </cell>
          <cell r="KV25">
            <v>-3.0041468036960173E-2</v>
          </cell>
          <cell r="KW25">
            <v>-2.2607633923884943E-2</v>
          </cell>
          <cell r="KX25">
            <v>-4.2574884651413042E-2</v>
          </cell>
          <cell r="KZ25">
            <v>-2.8935742055286821E-2</v>
          </cell>
          <cell r="LA25">
            <v>-9.236562334217506E-2</v>
          </cell>
          <cell r="LB25">
            <v>-3.0041468036960173E-2</v>
          </cell>
          <cell r="LC25">
            <v>-4.1703835397107626E-2</v>
          </cell>
          <cell r="LD25">
            <v>-4.7269631052299137E-2</v>
          </cell>
          <cell r="LF25">
            <v>-4.7883862440315006E-2</v>
          </cell>
          <cell r="LG25">
            <v>-6.2062570372044379E-2</v>
          </cell>
          <cell r="LH25">
            <v>3.3253347321584706E-2</v>
          </cell>
          <cell r="LI25">
            <v>2.3879899572419851E-2</v>
          </cell>
          <cell r="LJ25">
            <v>-7.1253096840774993E-3</v>
          </cell>
          <cell r="LL25">
            <v>-2.9708637563643229E-2</v>
          </cell>
          <cell r="LN25">
            <v>-2.9126213592233011E-2</v>
          </cell>
          <cell r="LO25">
            <v>-0.11405991979240386</v>
          </cell>
          <cell r="LP25">
            <v>-8.4825636192271445E-2</v>
          </cell>
          <cell r="LQ25">
            <v>-3.9111029121084682E-2</v>
          </cell>
          <cell r="LR25">
            <v>-6.4590289815961544E-2</v>
          </cell>
        </row>
        <row r="26">
          <cell r="B26" t="str">
            <v>Net Income</v>
          </cell>
          <cell r="C26" t="str">
            <v>Net Income</v>
          </cell>
          <cell r="D26">
            <v>-94.433480830000065</v>
          </cell>
          <cell r="E26">
            <v>-64.69957731999996</v>
          </cell>
          <cell r="F26">
            <v>31.126093110000014</v>
          </cell>
          <cell r="G26">
            <v>44.509308710000056</v>
          </cell>
          <cell r="H26">
            <v>-83.497656329999941</v>
          </cell>
          <cell r="J26">
            <v>12</v>
          </cell>
          <cell r="K26">
            <v>17.099999999999994</v>
          </cell>
          <cell r="L26">
            <v>19.980411992521976</v>
          </cell>
          <cell r="M26">
            <v>1.7530000000000214</v>
          </cell>
          <cell r="N26">
            <v>50.733411992521994</v>
          </cell>
          <cell r="P26">
            <v>-89.21599999999998</v>
          </cell>
          <cell r="Q26">
            <v>-181.24299999999999</v>
          </cell>
          <cell r="R26">
            <v>-196.9</v>
          </cell>
          <cell r="S26">
            <v>-101.51599999999998</v>
          </cell>
          <cell r="T26">
            <v>-568.97499999999991</v>
          </cell>
          <cell r="V26">
            <v>-70.98281511999997</v>
          </cell>
          <cell r="W26">
            <v>-44.399865549999966</v>
          </cell>
          <cell r="X26">
            <v>54.226093109999979</v>
          </cell>
          <cell r="Y26">
            <v>68.509308709999999</v>
          </cell>
          <cell r="Z26">
            <v>7.5527211500000249</v>
          </cell>
          <cell r="AB26">
            <v>33.890058149999994</v>
          </cell>
          <cell r="AC26">
            <v>38.008658500000038</v>
          </cell>
          <cell r="AD26">
            <v>40.641199999999955</v>
          </cell>
          <cell r="AE26">
            <v>18.47600000000002</v>
          </cell>
          <cell r="AF26">
            <v>132.01591664999984</v>
          </cell>
          <cell r="AH26">
            <v>-73</v>
          </cell>
          <cell r="AI26">
            <v>-131.05459999999999</v>
          </cell>
          <cell r="AJ26">
            <v>-135.86198099999999</v>
          </cell>
          <cell r="AK26">
            <v>-78.845868999999965</v>
          </cell>
          <cell r="AL26">
            <v>-418.86244999999997</v>
          </cell>
          <cell r="AN26">
            <v>8.172583390000014</v>
          </cell>
          <cell r="AO26">
            <v>16.193939259999958</v>
          </cell>
          <cell r="AP26">
            <v>32.701105290000044</v>
          </cell>
          <cell r="AQ26">
            <v>44.181672869999964</v>
          </cell>
          <cell r="AR26">
            <v>101.24930080999998</v>
          </cell>
          <cell r="AT26">
            <v>0.44339649999997166</v>
          </cell>
          <cell r="AU26">
            <v>17.986896499999943</v>
          </cell>
          <cell r="AV26">
            <v>44.252293300000133</v>
          </cell>
          <cell r="AW26">
            <v>47.623408274999861</v>
          </cell>
          <cell r="AX26">
            <v>110.30599457499991</v>
          </cell>
          <cell r="AZ26">
            <v>0.44339649999997166</v>
          </cell>
          <cell r="BA26">
            <v>17.986896499999943</v>
          </cell>
          <cell r="BB26">
            <v>44.252293300000133</v>
          </cell>
          <cell r="BC26">
            <v>47.623408274999861</v>
          </cell>
          <cell r="BD26">
            <v>110.30599457499991</v>
          </cell>
          <cell r="BF26">
            <v>4.3396499999971638E-2</v>
          </cell>
          <cell r="BG26">
            <v>17.886896499999921</v>
          </cell>
          <cell r="BH26">
            <v>36.264971240000023</v>
          </cell>
          <cell r="BI26">
            <v>22.554370699999708</v>
          </cell>
          <cell r="BJ26">
            <v>76.749634939999623</v>
          </cell>
          <cell r="BL26">
            <v>-53.192499999999995</v>
          </cell>
          <cell r="BM26">
            <v>3.5399999999981446E-2</v>
          </cell>
          <cell r="BN26">
            <v>74.594400000000121</v>
          </cell>
          <cell r="BO26">
            <v>78.951099999999997</v>
          </cell>
          <cell r="BP26">
            <v>100.3884000000001</v>
          </cell>
          <cell r="BR26">
            <v>32.972583390000025</v>
          </cell>
          <cell r="BS26">
            <v>40.093939259999935</v>
          </cell>
          <cell r="BT26">
            <v>59.001105290000055</v>
          </cell>
          <cell r="BU26">
            <v>70.181672869999971</v>
          </cell>
          <cell r="BV26">
            <v>202.24930080999999</v>
          </cell>
          <cell r="BX26">
            <v>20.043396499999936</v>
          </cell>
          <cell r="BY26">
            <v>37.886896499999999</v>
          </cell>
          <cell r="BZ26">
            <v>63.952293300000029</v>
          </cell>
          <cell r="CA26">
            <v>67.023408275000037</v>
          </cell>
          <cell r="CB26">
            <v>187.70599457499989</v>
          </cell>
          <cell r="CD26">
            <v>-40.569000000000017</v>
          </cell>
          <cell r="CE26">
            <v>4.0000000000190994E-3</v>
          </cell>
          <cell r="CF26">
            <v>93.981999999999971</v>
          </cell>
          <cell r="CG26">
            <v>100.93999999999994</v>
          </cell>
          <cell r="CH26">
            <v>154.35699999999991</v>
          </cell>
          <cell r="CJ26">
            <v>19.656000000000063</v>
          </cell>
          <cell r="CK26">
            <v>37.538999999999987</v>
          </cell>
          <cell r="CL26">
            <v>55.527000000000044</v>
          </cell>
          <cell r="CM26">
            <v>40.84999999999993</v>
          </cell>
          <cell r="CN26">
            <v>154.17200000000003</v>
          </cell>
          <cell r="CP26">
            <v>-42.514165561273046</v>
          </cell>
          <cell r="CQ26">
            <v>-17.577527500000009</v>
          </cell>
          <cell r="CR26">
            <v>78.158189999999934</v>
          </cell>
          <cell r="CS26">
            <v>73.926060000000064</v>
          </cell>
          <cell r="CT26">
            <v>91.992556938726949</v>
          </cell>
          <cell r="CV26">
            <v>-40.564165561273057</v>
          </cell>
          <cell r="CW26">
            <v>-11.777527499999998</v>
          </cell>
          <cell r="CX26">
            <v>78.158189999999991</v>
          </cell>
          <cell r="CY26">
            <v>73.826060000000041</v>
          </cell>
          <cell r="CZ26">
            <v>99.642556938726983</v>
          </cell>
          <cell r="DB26">
            <v>-76.300000000000011</v>
          </cell>
          <cell r="DC26">
            <v>-50.77600000000001</v>
          </cell>
          <cell r="DD26">
            <v>45.823000000000036</v>
          </cell>
          <cell r="DE26">
            <v>36.923000000000002</v>
          </cell>
          <cell r="DF26">
            <v>-44.329999999999984</v>
          </cell>
          <cell r="DH26">
            <v>-81.524213232208353</v>
          </cell>
          <cell r="DI26">
            <v>-56.349316175028889</v>
          </cell>
          <cell r="DJ26">
            <v>33.237204123812717</v>
          </cell>
          <cell r="DK26">
            <v>24.384991900666193</v>
          </cell>
          <cell r="DL26">
            <v>-80.251333382758332</v>
          </cell>
          <cell r="DN26">
            <v>-81.524213232208353</v>
          </cell>
          <cell r="DO26">
            <v>-56.349316175028889</v>
          </cell>
          <cell r="DP26">
            <v>33.237204123812717</v>
          </cell>
          <cell r="DQ26">
            <v>24.384991900666193</v>
          </cell>
          <cell r="DR26">
            <v>-80.251333382758332</v>
          </cell>
          <cell r="DU26">
            <v>-40.068107599999962</v>
          </cell>
          <cell r="DV26">
            <v>-80.400000000000006</v>
          </cell>
          <cell r="DW26">
            <v>-95.1</v>
          </cell>
          <cell r="DX26">
            <v>0</v>
          </cell>
          <cell r="DY26">
            <v>0</v>
          </cell>
          <cell r="EA26">
            <v>-40.46</v>
          </cell>
          <cell r="EB26">
            <v>-66.542519999999996</v>
          </cell>
          <cell r="EC26">
            <v>0.4</v>
          </cell>
          <cell r="ED26">
            <v>0.4</v>
          </cell>
          <cell r="EE26">
            <v>-107.01251999999998</v>
          </cell>
          <cell r="EG26">
            <v>-40.46</v>
          </cell>
          <cell r="EH26">
            <v>-44.9</v>
          </cell>
          <cell r="EI26">
            <v>0.4</v>
          </cell>
          <cell r="EJ26">
            <v>0.4</v>
          </cell>
          <cell r="EK26">
            <v>-85.36999999999999</v>
          </cell>
          <cell r="EM26">
            <v>-40.569000000000017</v>
          </cell>
          <cell r="EN26">
            <v>4.0000000000190994E-3</v>
          </cell>
          <cell r="EO26">
            <v>93.981999999999971</v>
          </cell>
          <cell r="EP26">
            <v>100.93999999999994</v>
          </cell>
          <cell r="EQ26">
            <v>154.35699999999991</v>
          </cell>
          <cell r="ES26">
            <v>-73</v>
          </cell>
          <cell r="ET26">
            <v>-70.481799999999964</v>
          </cell>
          <cell r="EU26">
            <v>38.029699999999991</v>
          </cell>
          <cell r="EV26">
            <v>35.296699999999987</v>
          </cell>
          <cell r="EW26">
            <v>-70.155399999999986</v>
          </cell>
          <cell r="EY26">
            <v>-73</v>
          </cell>
          <cell r="EZ26">
            <v>-110</v>
          </cell>
          <cell r="FA26">
            <v>38.029699999999991</v>
          </cell>
          <cell r="FB26">
            <v>35.296699999999987</v>
          </cell>
          <cell r="FC26">
            <v>-109.67360000000002</v>
          </cell>
          <cell r="FE26">
            <v>-73</v>
          </cell>
          <cell r="FF26">
            <v>-78</v>
          </cell>
          <cell r="FG26">
            <v>0</v>
          </cell>
          <cell r="FH26">
            <v>0</v>
          </cell>
          <cell r="FI26">
            <v>-151</v>
          </cell>
          <cell r="FK26">
            <v>-73</v>
          </cell>
          <cell r="FL26">
            <v>-78</v>
          </cell>
          <cell r="FM26">
            <v>0</v>
          </cell>
          <cell r="FN26">
            <v>0</v>
          </cell>
          <cell r="FO26">
            <v>-151</v>
          </cell>
          <cell r="FQ26">
            <v>-73</v>
          </cell>
          <cell r="FR26">
            <v>-131.05459999999999</v>
          </cell>
          <cell r="FS26">
            <v>-85</v>
          </cell>
          <cell r="FT26">
            <v>-40</v>
          </cell>
          <cell r="FU26">
            <v>-329.05459999999999</v>
          </cell>
          <cell r="FW26">
            <v>-73</v>
          </cell>
          <cell r="FX26">
            <v>-40.20859999999999</v>
          </cell>
          <cell r="FY26">
            <v>-95.5</v>
          </cell>
          <cell r="FZ26">
            <v>-88.299999999999983</v>
          </cell>
          <cell r="GA26">
            <v>-297.0086</v>
          </cell>
          <cell r="GC26">
            <v>-72.893599999999907</v>
          </cell>
          <cell r="GD26">
            <v>-130.55459999999999</v>
          </cell>
          <cell r="GE26">
            <v>-70.861980999999957</v>
          </cell>
          <cell r="GF26">
            <v>-66.799999999999955</v>
          </cell>
          <cell r="GG26">
            <v>-341.11018099999978</v>
          </cell>
          <cell r="GI26">
            <v>-72.893599999999907</v>
          </cell>
          <cell r="GJ26">
            <v>-130.90799999999996</v>
          </cell>
          <cell r="GK26">
            <v>-70.608980999999972</v>
          </cell>
          <cell r="GL26">
            <v>-80.799999999999955</v>
          </cell>
          <cell r="GM26">
            <v>-355.21058099999982</v>
          </cell>
          <cell r="GO26">
            <v>-72.893599999999907</v>
          </cell>
          <cell r="GP26">
            <v>-130.55459999999999</v>
          </cell>
          <cell r="GQ26">
            <v>-70.608980999999972</v>
          </cell>
          <cell r="GR26">
            <v>-72.899999999999977</v>
          </cell>
          <cell r="GS26">
            <v>-346.95718099999988</v>
          </cell>
          <cell r="GU26">
            <v>-58.199999999999953</v>
          </cell>
          <cell r="GV26">
            <v>0.41100000000008097</v>
          </cell>
          <cell r="GW26">
            <v>94.273999999999916</v>
          </cell>
          <cell r="GX26">
            <v>101.23499999999999</v>
          </cell>
          <cell r="GY26">
            <v>136.52000000000001</v>
          </cell>
          <cell r="HA26">
            <v>-60.800000000000011</v>
          </cell>
          <cell r="HB26">
            <v>-14.600000000000023</v>
          </cell>
          <cell r="HC26">
            <v>516.09899999999993</v>
          </cell>
          <cell r="HD26">
            <v>523.15</v>
          </cell>
          <cell r="HE26">
            <v>963.84899999999971</v>
          </cell>
          <cell r="HG26">
            <v>-60.800000000000011</v>
          </cell>
          <cell r="HH26">
            <v>-14.600000000000023</v>
          </cell>
          <cell r="HI26">
            <v>516.09899999999993</v>
          </cell>
          <cell r="HJ26">
            <v>523.15</v>
          </cell>
          <cell r="HK26">
            <v>963.84899999999971</v>
          </cell>
          <cell r="HM26">
            <v>-73</v>
          </cell>
          <cell r="HN26">
            <v>-93.583900000000014</v>
          </cell>
          <cell r="HO26">
            <v>516.09899999999993</v>
          </cell>
          <cell r="HP26">
            <v>523.15</v>
          </cell>
          <cell r="HQ26">
            <v>872.56509999999992</v>
          </cell>
          <cell r="HS26">
            <v>-73</v>
          </cell>
          <cell r="HT26">
            <v>-77.699999999999989</v>
          </cell>
          <cell r="HU26">
            <v>-71.193676706217275</v>
          </cell>
          <cell r="HV26">
            <v>-7.7639238529567365</v>
          </cell>
          <cell r="HW26">
            <v>-229.75760055917399</v>
          </cell>
          <cell r="HY26">
            <v>-73</v>
          </cell>
          <cell r="HZ26">
            <v>0</v>
          </cell>
          <cell r="IA26">
            <v>0</v>
          </cell>
          <cell r="IB26">
            <v>0</v>
          </cell>
          <cell r="IC26">
            <v>-73.099999999999994</v>
          </cell>
          <cell r="IE26">
            <v>-73</v>
          </cell>
          <cell r="IF26">
            <v>-131.05459999999999</v>
          </cell>
          <cell r="IG26">
            <v>-100.89999999999998</v>
          </cell>
          <cell r="IH26">
            <v>0</v>
          </cell>
          <cell r="II26">
            <v>-305.05459999999994</v>
          </cell>
          <cell r="IK26">
            <v>-73</v>
          </cell>
          <cell r="IL26">
            <v>16.193939259999958</v>
          </cell>
          <cell r="IM26">
            <v>-100.70000000000005</v>
          </cell>
          <cell r="IN26">
            <v>0</v>
          </cell>
          <cell r="IO26">
            <v>-157.60606074000009</v>
          </cell>
          <cell r="IQ26">
            <v>-73</v>
          </cell>
          <cell r="IR26">
            <v>-131.05459999999999</v>
          </cell>
          <cell r="IS26">
            <v>-135.86198099999999</v>
          </cell>
          <cell r="IT26">
            <v>-88</v>
          </cell>
          <cell r="IU26">
            <v>-428.01658099999997</v>
          </cell>
          <cell r="IW26">
            <v>-73</v>
          </cell>
          <cell r="IX26">
            <v>-131.05459999999999</v>
          </cell>
          <cell r="IY26">
            <v>-70.861980999999957</v>
          </cell>
          <cell r="IZ26">
            <v>-72.800000000000011</v>
          </cell>
          <cell r="JA26">
            <v>-347.81658099999993</v>
          </cell>
          <cell r="JC26">
            <v>-72.893599999999907</v>
          </cell>
          <cell r="JD26">
            <v>-131.00799999999992</v>
          </cell>
          <cell r="JE26">
            <v>-70.80898099999996</v>
          </cell>
          <cell r="JF26">
            <v>-83.499999999999943</v>
          </cell>
          <cell r="JG26">
            <v>-358.21058099999971</v>
          </cell>
          <cell r="JJ26">
            <v>-76.090879898875016</v>
          </cell>
          <cell r="JK26">
            <v>-50.862162328875002</v>
          </cell>
          <cell r="JL26">
            <v>45.755907681124995</v>
          </cell>
          <cell r="JM26">
            <v>36.990652451124959</v>
          </cell>
          <cell r="JN26">
            <v>-44.206482095500064</v>
          </cell>
          <cell r="JP26">
            <v>-59.097905999999966</v>
          </cell>
          <cell r="JQ26">
            <v>0</v>
          </cell>
          <cell r="JR26">
            <v>0</v>
          </cell>
          <cell r="JS26">
            <v>0</v>
          </cell>
          <cell r="JT26">
            <v>0</v>
          </cell>
          <cell r="JV26">
            <v>-73</v>
          </cell>
          <cell r="JW26">
            <v>-67.363</v>
          </cell>
          <cell r="JX26">
            <v>0</v>
          </cell>
          <cell r="JY26">
            <v>0</v>
          </cell>
          <cell r="JZ26">
            <v>-140.363</v>
          </cell>
          <cell r="KB26">
            <v>-73</v>
          </cell>
          <cell r="KC26">
            <v>-90.613999999999976</v>
          </cell>
          <cell r="KD26">
            <v>0</v>
          </cell>
          <cell r="KE26">
            <v>0</v>
          </cell>
          <cell r="KF26">
            <v>-163.61399999999998</v>
          </cell>
          <cell r="KH26">
            <v>-73</v>
          </cell>
          <cell r="KI26">
            <v>0</v>
          </cell>
          <cell r="KJ26">
            <v>-75.699999999999989</v>
          </cell>
          <cell r="KK26">
            <v>0</v>
          </cell>
          <cell r="KL26">
            <v>-148.69999999999999</v>
          </cell>
          <cell r="KN26">
            <v>-73</v>
          </cell>
          <cell r="KO26">
            <v>-131.05459999999999</v>
          </cell>
          <cell r="KP26">
            <v>-111.49999999999997</v>
          </cell>
          <cell r="KQ26">
            <v>0</v>
          </cell>
          <cell r="KR26">
            <v>-315.55459999999994</v>
          </cell>
          <cell r="KT26">
            <v>-72.893599999999907</v>
          </cell>
          <cell r="KU26">
            <v>-130.55459999999999</v>
          </cell>
          <cell r="KV26">
            <v>-70.861980999999957</v>
          </cell>
          <cell r="KW26">
            <v>-67.18199999999996</v>
          </cell>
          <cell r="KX26">
            <v>-341.49218099999979</v>
          </cell>
          <cell r="KZ26">
            <v>-72.893599999999907</v>
          </cell>
          <cell r="LA26">
            <v>-130.55459999999999</v>
          </cell>
          <cell r="LB26">
            <v>-70.861980999999957</v>
          </cell>
          <cell r="LC26">
            <v>-85.41200000000002</v>
          </cell>
          <cell r="LD26">
            <v>-359.72218099999986</v>
          </cell>
          <cell r="LF26">
            <v>-86.226999999999975</v>
          </cell>
          <cell r="LG26">
            <v>-107.06517700000001</v>
          </cell>
          <cell r="LH26">
            <v>-0.30799999999999272</v>
          </cell>
          <cell r="LI26">
            <v>-17.455300000000022</v>
          </cell>
          <cell r="LJ26">
            <v>-211.055477</v>
          </cell>
          <cell r="LL26">
            <v>-70.508981000000006</v>
          </cell>
          <cell r="LN26">
            <v>-73</v>
          </cell>
          <cell r="LO26">
            <v>-140</v>
          </cell>
          <cell r="LP26">
            <v>-129.65384615384616</v>
          </cell>
          <cell r="LQ26">
            <v>-83.892666316789686</v>
          </cell>
          <cell r="LR26">
            <v>-423.57533300844756</v>
          </cell>
        </row>
        <row r="27">
          <cell r="B27" t="str">
            <v>Net Income %</v>
          </cell>
          <cell r="C27" t="str">
            <v>Net Income %</v>
          </cell>
          <cell r="D27">
            <v>-8.6830502962179423E-2</v>
          </cell>
          <cell r="E27">
            <v>-5.5715018555750381E-2</v>
          </cell>
          <cell r="F27">
            <v>2.1306366854141546E-2</v>
          </cell>
          <cell r="G27">
            <v>2.8006639041748327E-2</v>
          </cell>
          <cell r="H27">
            <v>-1.575741459564221E-2</v>
          </cell>
          <cell r="J27">
            <v>8.5888768398824922E-3</v>
          </cell>
          <cell r="K27">
            <v>1.1866066361245294E-2</v>
          </cell>
          <cell r="L27">
            <v>1.3986842998784116E-2</v>
          </cell>
          <cell r="M27">
            <v>1.4144625365113865E-3</v>
          </cell>
          <cell r="N27">
            <v>9.2140461796004908E-3</v>
          </cell>
          <cell r="P27">
            <v>-8.6645151703796622E-2</v>
          </cell>
          <cell r="Q27">
            <v>-0.19232638490956863</v>
          </cell>
          <cell r="R27">
            <v>-0.18559713450843626</v>
          </cell>
          <cell r="S27">
            <v>-0.10600776084241477</v>
          </cell>
          <cell r="T27">
            <v>-0.1425798463427915</v>
          </cell>
          <cell r="V27">
            <v>0</v>
          </cell>
          <cell r="W27">
            <v>0</v>
          </cell>
          <cell r="X27">
            <v>0</v>
          </cell>
          <cell r="Y27">
            <v>0</v>
          </cell>
          <cell r="Z27">
            <v>0</v>
          </cell>
          <cell r="AB27">
            <v>2.4256461295567158E-2</v>
          </cell>
          <cell r="AC27">
            <v>2.6375044682041555E-2</v>
          </cell>
          <cell r="AD27">
            <v>2.8449968093497466E-2</v>
          </cell>
          <cell r="AE27">
            <v>1.4907934868559092E-2</v>
          </cell>
          <cell r="AF27">
            <v>2.3976324569589032E-2</v>
          </cell>
          <cell r="AH27">
            <v>-7.0896431967104045E-2</v>
          </cell>
          <cell r="AI27">
            <v>-0.13906886028022905</v>
          </cell>
          <cell r="AJ27">
            <v>-0.12809917122383557</v>
          </cell>
          <cell r="AK27">
            <v>-8.2334548488557105E-2</v>
          </cell>
          <cell r="AL27">
            <v>-0.10496303661806793</v>
          </cell>
          <cell r="AN27">
            <v>0</v>
          </cell>
          <cell r="AO27">
            <v>0</v>
          </cell>
          <cell r="AP27">
            <v>0</v>
          </cell>
          <cell r="AQ27">
            <v>0</v>
          </cell>
          <cell r="AR27">
            <v>0</v>
          </cell>
          <cell r="AT27">
            <v>0</v>
          </cell>
          <cell r="AU27">
            <v>0</v>
          </cell>
          <cell r="AV27">
            <v>0</v>
          </cell>
          <cell r="AW27">
            <v>0</v>
          </cell>
          <cell r="AX27">
            <v>0</v>
          </cell>
          <cell r="AZ27">
            <v>0</v>
          </cell>
          <cell r="BA27">
            <v>0</v>
          </cell>
          <cell r="BB27">
            <v>0</v>
          </cell>
          <cell r="BC27">
            <v>0</v>
          </cell>
          <cell r="BD27">
            <v>0</v>
          </cell>
          <cell r="BF27">
            <v>0</v>
          </cell>
          <cell r="BG27">
            <v>0</v>
          </cell>
          <cell r="BH27">
            <v>0</v>
          </cell>
          <cell r="BI27">
            <v>0</v>
          </cell>
          <cell r="BJ27">
            <v>0</v>
          </cell>
          <cell r="BL27">
            <v>0</v>
          </cell>
          <cell r="BM27">
            <v>0</v>
          </cell>
          <cell r="BN27">
            <v>0</v>
          </cell>
          <cell r="BO27">
            <v>0</v>
          </cell>
          <cell r="BP27">
            <v>0</v>
          </cell>
          <cell r="BR27">
            <v>0</v>
          </cell>
          <cell r="BS27">
            <v>0</v>
          </cell>
          <cell r="BT27">
            <v>0</v>
          </cell>
          <cell r="BU27">
            <v>0</v>
          </cell>
          <cell r="BV27">
            <v>0</v>
          </cell>
          <cell r="BX27">
            <v>0</v>
          </cell>
          <cell r="BY27">
            <v>0</v>
          </cell>
          <cell r="BZ27">
            <v>0</v>
          </cell>
          <cell r="CA27">
            <v>0</v>
          </cell>
          <cell r="CB27">
            <v>0</v>
          </cell>
          <cell r="CD27">
            <v>-3.863714285714287E-2</v>
          </cell>
          <cell r="CE27">
            <v>3.3333333333492495E-6</v>
          </cell>
          <cell r="CF27">
            <v>6.3075167785234879E-2</v>
          </cell>
          <cell r="CG27">
            <v>6.6847682119205262E-2</v>
          </cell>
          <cell r="CH27">
            <v>2.9401333333333318E-2</v>
          </cell>
          <cell r="CJ27">
            <v>0</v>
          </cell>
          <cell r="CK27">
            <v>0</v>
          </cell>
          <cell r="CL27">
            <v>0</v>
          </cell>
          <cell r="CM27">
            <v>0</v>
          </cell>
          <cell r="CN27">
            <v>0</v>
          </cell>
          <cell r="CP27">
            <v>-4.0508971473342585E-2</v>
          </cell>
          <cell r="CQ27">
            <v>-1.528201589275003E-2</v>
          </cell>
          <cell r="CR27">
            <v>5.7893669029577072E-2</v>
          </cell>
          <cell r="CS27">
            <v>5.4765318141747038E-2</v>
          </cell>
          <cell r="CT27">
            <v>1.8775485587368575E-2</v>
          </cell>
          <cell r="CV27">
            <v>-3.8650943841136785E-2</v>
          </cell>
          <cell r="CW27">
            <v>-1.0239458446718426E-2</v>
          </cell>
          <cell r="CX27">
            <v>5.7893669029577113E-2</v>
          </cell>
          <cell r="CY27">
            <v>5.4691236933927002E-2</v>
          </cell>
          <cell r="CZ27">
            <v>2.0336834347780122E-2</v>
          </cell>
          <cell r="DB27">
            <v>-8.4774951946046243E-2</v>
          </cell>
          <cell r="DC27">
            <v>-5.2062570235663734E-2</v>
          </cell>
          <cell r="DD27">
            <v>3.5986856468806915E-2</v>
          </cell>
          <cell r="DE27">
            <v>3.0815826964662327E-2</v>
          </cell>
          <cell r="DF27">
            <v>-1.0198243454363374E-2</v>
          </cell>
          <cell r="DH27">
            <v>-9.3147502481283881E-2</v>
          </cell>
          <cell r="DI27">
            <v>-5.9341607465800202E-2</v>
          </cell>
          <cell r="DJ27">
            <v>2.7235948171378008E-2</v>
          </cell>
          <cell r="DK27">
            <v>2.1115573569902506E-2</v>
          </cell>
          <cell r="DL27">
            <v>-1.9107600821650198E-2</v>
          </cell>
          <cell r="DN27">
            <v>-9.3179048635541939E-2</v>
          </cell>
          <cell r="DO27">
            <v>-5.931506965792515E-2</v>
          </cell>
          <cell r="DP27">
            <v>2.7252545198272155E-2</v>
          </cell>
          <cell r="DQ27">
            <v>2.1112675055750291E-2</v>
          </cell>
          <cell r="DR27">
            <v>-1.9109676141676031E-2</v>
          </cell>
          <cell r="DU27">
            <v>-3.8060750867027197E-2</v>
          </cell>
          <cell r="DV27">
            <v>-8.0480480480480482E-2</v>
          </cell>
          <cell r="DW27">
            <v>-9.509999999999999E-2</v>
          </cell>
          <cell r="DX27" t="e">
            <v>#DIV/0!</v>
          </cell>
          <cell r="DY27" t="e">
            <v>#DIV/0!</v>
          </cell>
          <cell r="EA27">
            <v>0</v>
          </cell>
          <cell r="EB27">
            <v>0</v>
          </cell>
          <cell r="EC27">
            <v>0</v>
          </cell>
          <cell r="ED27">
            <v>0</v>
          </cell>
          <cell r="EE27">
            <v>0</v>
          </cell>
          <cell r="EG27">
            <v>-3.8496669838249287E-2</v>
          </cell>
          <cell r="EH27" t="e">
            <v>#DIV/0!</v>
          </cell>
          <cell r="EI27" t="e">
            <v>#DIV/0!</v>
          </cell>
          <cell r="EJ27" t="e">
            <v>#DIV/0!</v>
          </cell>
          <cell r="EK27">
            <v>-8.1227402473834434E-2</v>
          </cell>
          <cell r="EM27">
            <v>0</v>
          </cell>
          <cell r="EN27">
            <v>0</v>
          </cell>
          <cell r="EO27">
            <v>0</v>
          </cell>
          <cell r="EP27">
            <v>0</v>
          </cell>
          <cell r="EQ27">
            <v>0</v>
          </cell>
          <cell r="ES27">
            <v>0</v>
          </cell>
          <cell r="ET27">
            <v>0</v>
          </cell>
          <cell r="EU27">
            <v>0</v>
          </cell>
          <cell r="EV27">
            <v>0</v>
          </cell>
          <cell r="EW27">
            <v>0</v>
          </cell>
          <cell r="EY27">
            <v>0</v>
          </cell>
          <cell r="EZ27">
            <v>0</v>
          </cell>
          <cell r="FA27">
            <v>0</v>
          </cell>
          <cell r="FB27">
            <v>0</v>
          </cell>
          <cell r="FC27">
            <v>0</v>
          </cell>
          <cell r="FE27">
            <v>0</v>
          </cell>
          <cell r="FF27">
            <v>0</v>
          </cell>
          <cell r="FG27">
            <v>0</v>
          </cell>
          <cell r="FH27">
            <v>0</v>
          </cell>
          <cell r="FI27">
            <v>0</v>
          </cell>
          <cell r="FK27">
            <v>-7.0903317983898137E-2</v>
          </cell>
          <cell r="FL27">
            <v>-7.5493612078977923E-2</v>
          </cell>
          <cell r="FM27" t="e">
            <v>#DIV/0!</v>
          </cell>
          <cell r="FN27" t="e">
            <v>#DIV/0!</v>
          </cell>
          <cell r="FO27">
            <v>-7.3202502846898651E-2</v>
          </cell>
          <cell r="FQ27">
            <v>-7.0896431967104045E-2</v>
          </cell>
          <cell r="FR27">
            <v>-0.13906886028022905</v>
          </cell>
          <cell r="FS27">
            <v>-8.4992350688438037E-2</v>
          </cell>
          <cell r="FT27">
            <v>-4.0002000100005007E-2</v>
          </cell>
          <cell r="FU27">
            <v>-8.284182379874741E-2</v>
          </cell>
          <cell r="FW27">
            <v>-7.0896431967104045E-2</v>
          </cell>
          <cell r="FX27">
            <v>-4.2667439185374766E-2</v>
          </cell>
          <cell r="FY27">
            <v>-9.1800442180140343E-2</v>
          </cell>
          <cell r="FZ27">
            <v>-8.367288922581255E-2</v>
          </cell>
          <cell r="GA27">
            <v>-7.301737148515737E-2</v>
          </cell>
          <cell r="GC27">
            <v>-7.0794748102990537E-2</v>
          </cell>
          <cell r="GD27">
            <v>-0.1385194694960212</v>
          </cell>
          <cell r="GE27">
            <v>-6.6813106732038441E-2</v>
          </cell>
          <cell r="GF27">
            <v>-6.8079902160619599E-2</v>
          </cell>
          <cell r="GG27">
            <v>-8.4981236922161599E-2</v>
          </cell>
          <cell r="GI27">
            <v>-7.0794748102990537E-2</v>
          </cell>
          <cell r="GJ27">
            <v>-0.13889442970822277</v>
          </cell>
          <cell r="GK27">
            <v>-6.6574562511785756E-2</v>
          </cell>
          <cell r="GL27">
            <v>-8.4563055991627376E-2</v>
          </cell>
          <cell r="GM27">
            <v>-8.9064338542723109E-2</v>
          </cell>
          <cell r="GO27">
            <v>-7.0794748102990537E-2</v>
          </cell>
          <cell r="GP27">
            <v>-0.1385194694960212</v>
          </cell>
          <cell r="GQ27">
            <v>-6.6574562511785756E-2</v>
          </cell>
          <cell r="GR27">
            <v>-7.502315529484406E-2</v>
          </cell>
          <cell r="GS27">
            <v>-8.6642969928182309E-2</v>
          </cell>
          <cell r="GU27">
            <v>0</v>
          </cell>
          <cell r="GV27">
            <v>0</v>
          </cell>
          <cell r="GW27">
            <v>0</v>
          </cell>
          <cell r="GX27">
            <v>0</v>
          </cell>
          <cell r="GY27">
            <v>0</v>
          </cell>
          <cell r="HA27">
            <v>0</v>
          </cell>
          <cell r="HB27">
            <v>0</v>
          </cell>
          <cell r="HC27">
            <v>0</v>
          </cell>
          <cell r="HD27">
            <v>0</v>
          </cell>
          <cell r="HE27">
            <v>0</v>
          </cell>
          <cell r="HG27">
            <v>0</v>
          </cell>
          <cell r="HH27">
            <v>0</v>
          </cell>
          <cell r="HI27">
            <v>0</v>
          </cell>
          <cell r="HJ27">
            <v>0</v>
          </cell>
          <cell r="HK27">
            <v>0</v>
          </cell>
          <cell r="HM27">
            <v>0</v>
          </cell>
          <cell r="HN27">
            <v>0</v>
          </cell>
          <cell r="HO27">
            <v>0</v>
          </cell>
          <cell r="HP27">
            <v>0</v>
          </cell>
          <cell r="HQ27">
            <v>0</v>
          </cell>
          <cell r="HS27">
            <v>0</v>
          </cell>
          <cell r="HT27">
            <v>0</v>
          </cell>
          <cell r="HU27">
            <v>0</v>
          </cell>
          <cell r="HV27">
            <v>0</v>
          </cell>
          <cell r="HW27">
            <v>0</v>
          </cell>
          <cell r="HY27">
            <v>-7.0896431967104045E-2</v>
          </cell>
          <cell r="HZ27" t="e">
            <v>#DIV/0!</v>
          </cell>
          <cell r="IA27" t="e">
            <v>#DIV/0!</v>
          </cell>
          <cell r="IB27" t="e">
            <v>#DIV/0!</v>
          </cell>
          <cell r="IC27">
            <v>-7.0993550367058983E-2</v>
          </cell>
          <cell r="IE27">
            <v>-7.0896431967104045E-2</v>
          </cell>
          <cell r="IF27">
            <v>-0.13906886028022905</v>
          </cell>
          <cell r="IG27">
            <v>-9.5414613849776328E-2</v>
          </cell>
          <cell r="IH27" t="e">
            <v>#DIV/0!</v>
          </cell>
          <cell r="II27">
            <v>-0.10069360525203055</v>
          </cell>
          <cell r="IK27">
            <v>-7.0896431967104045E-2</v>
          </cell>
          <cell r="IL27">
            <v>1.1549658826619846E-2</v>
          </cell>
          <cell r="IM27">
            <v>-9.4182566404788684E-2</v>
          </cell>
          <cell r="IN27" t="e">
            <v>#DIV/0!</v>
          </cell>
          <cell r="IO27">
            <v>-4.5017632791511386E-2</v>
          </cell>
          <cell r="IQ27">
            <v>-7.0896431967104045E-2</v>
          </cell>
          <cell r="IR27">
            <v>-0.13906886028022905</v>
          </cell>
          <cell r="IS27">
            <v>-0.12809917122383557</v>
          </cell>
          <cell r="IT27">
            <v>-9.2925026399155231E-2</v>
          </cell>
          <cell r="IU27">
            <v>-0.10755150173018031</v>
          </cell>
          <cell r="IW27">
            <v>-7.0896431967104045E-2</v>
          </cell>
          <cell r="IX27">
            <v>-0.13907948636315398</v>
          </cell>
          <cell r="IY27">
            <v>-6.6813106732038441E-2</v>
          </cell>
          <cell r="IZ27">
            <v>-7.4943380687667302E-2</v>
          </cell>
          <cell r="JA27">
            <v>-8.6867907135191519E-2</v>
          </cell>
          <cell r="JC27">
            <v>-7.0794748102990537E-2</v>
          </cell>
          <cell r="JD27">
            <v>-0.1390005305039787</v>
          </cell>
          <cell r="JE27">
            <v>-6.6763135017914352E-2</v>
          </cell>
          <cell r="JF27">
            <v>-8.6807360432477332E-2</v>
          </cell>
          <cell r="JG27">
            <v>-8.9672649673425378E-2</v>
          </cell>
          <cell r="JJ27">
            <v>-8.4552937926565722E-2</v>
          </cell>
          <cell r="JK27">
            <v>-5.2166320337307691E-2</v>
          </cell>
          <cell r="JL27">
            <v>3.6182118995037954E-2</v>
          </cell>
          <cell r="JM27">
            <v>3.0851433203634183E-2</v>
          </cell>
          <cell r="JN27">
            <v>-1.0189316499800753E-2</v>
          </cell>
          <cell r="JP27">
            <v>0</v>
          </cell>
          <cell r="JQ27">
            <v>0</v>
          </cell>
          <cell r="JR27">
            <v>0</v>
          </cell>
          <cell r="JS27">
            <v>0</v>
          </cell>
          <cell r="JT27">
            <v>0</v>
          </cell>
          <cell r="JV27">
            <v>-7.0896431967104045E-2</v>
          </cell>
          <cell r="JW27">
            <v>-6.452391545789489E-2</v>
          </cell>
          <cell r="JX27">
            <v>0</v>
          </cell>
          <cell r="JY27">
            <v>0</v>
          </cell>
          <cell r="JZ27">
            <v>-3.0027611304528325E-2</v>
          </cell>
          <cell r="KB27">
            <v>-7.0896431967104045E-2</v>
          </cell>
          <cell r="KC27">
            <v>-8.9212120734773748E-2</v>
          </cell>
          <cell r="KD27">
            <v>0</v>
          </cell>
          <cell r="KE27">
            <v>0</v>
          </cell>
          <cell r="KF27">
            <v>-3.5214751477860858E-2</v>
          </cell>
          <cell r="KH27">
            <v>-7.0896431967104045E-2</v>
          </cell>
          <cell r="KI27">
            <v>0</v>
          </cell>
          <cell r="KJ27">
            <v>-7.1723641324945034E-2</v>
          </cell>
          <cell r="KK27" t="e">
            <v>#DIV/0!</v>
          </cell>
          <cell r="KL27">
            <v>-4.7521476943215346E-2</v>
          </cell>
          <cell r="KN27">
            <v>-7.0896431967104045E-2</v>
          </cell>
          <cell r="KO27">
            <v>-0.13906886028022905</v>
          </cell>
          <cell r="KP27">
            <v>-0.10647440794499617</v>
          </cell>
          <cell r="KQ27" t="e">
            <v>#DIV/0!</v>
          </cell>
          <cell r="KR27">
            <v>-0.104514475979575</v>
          </cell>
          <cell r="KT27">
            <v>-7.0794748102990537E-2</v>
          </cell>
          <cell r="KU27">
            <v>-0.1385194694960212</v>
          </cell>
          <cell r="KV27">
            <v>-6.6813106732038441E-2</v>
          </cell>
          <cell r="KW27">
            <v>-6.8471105503310786E-2</v>
          </cell>
          <cell r="KX27">
            <v>-8.5076977368756676E-2</v>
          </cell>
          <cell r="KZ27">
            <v>-7.0794748102990537E-2</v>
          </cell>
          <cell r="LA27">
            <v>-0.1385194694960212</v>
          </cell>
          <cell r="LB27">
            <v>-6.6813106732038441E-2</v>
          </cell>
          <cell r="LC27">
            <v>-8.8801555368412319E-2</v>
          </cell>
          <cell r="LD27">
            <v>-9.0052634108692839E-2</v>
          </cell>
          <cell r="LF27">
            <v>-0.10014994558520007</v>
          </cell>
          <cell r="LG27">
            <v>-0.10706068045142104</v>
          </cell>
          <cell r="LH27">
            <v>-2.2916922435889747E-4</v>
          </cell>
          <cell r="LI27">
            <v>-1.5132886217909838E-2</v>
          </cell>
          <cell r="LJ27">
            <v>-4.8424167954196809E-2</v>
          </cell>
          <cell r="LL27">
            <v>-6.6480276258721493E-2</v>
          </cell>
          <cell r="LN27">
            <v>-7.0873786407766995E-2</v>
          </cell>
          <cell r="LO27">
            <v>-0.14861995753715498</v>
          </cell>
          <cell r="LP27">
            <v>-0.12219966649749874</v>
          </cell>
          <cell r="LQ27">
            <v>-8.7853731296287069E-2</v>
          </cell>
          <cell r="LR27">
            <v>-0.10621205511797348</v>
          </cell>
        </row>
        <row r="28">
          <cell r="B28" t="str">
            <v>EPS</v>
          </cell>
          <cell r="C28" t="str">
            <v>EPS</v>
          </cell>
          <cell r="D28">
            <v>-0.12607941365821104</v>
          </cell>
          <cell r="E28">
            <v>-8.6036671968085052E-2</v>
          </cell>
          <cell r="F28">
            <v>4.0847891220472457E-2</v>
          </cell>
          <cell r="G28">
            <v>5.8642040461133145E-2</v>
          </cell>
          <cell r="H28">
            <v>-0.11073959725464183</v>
          </cell>
          <cell r="J28">
            <v>1.5768725361366621E-2</v>
          </cell>
          <cell r="K28">
            <v>2.2382198952879573E-2</v>
          </cell>
          <cell r="L28">
            <v>2.5452754130601243E-2</v>
          </cell>
          <cell r="M28">
            <v>2.2445582586427932E-3</v>
          </cell>
          <cell r="N28">
            <v>6.4959554407838654E-2</v>
          </cell>
          <cell r="P28">
            <v>-0.1148211068211068</v>
          </cell>
          <cell r="Q28">
            <v>-0.23296015424164523</v>
          </cell>
          <cell r="R28">
            <v>-0.250828025477707</v>
          </cell>
          <cell r="S28">
            <v>-0.12833881163084701</v>
          </cell>
          <cell r="T28">
            <v>-0.71931099873577742</v>
          </cell>
          <cell r="V28">
            <v>-9.4770113644859766E-2</v>
          </cell>
          <cell r="W28">
            <v>-5.9042374401595696E-2</v>
          </cell>
          <cell r="X28">
            <v>7.1162851850393671E-2</v>
          </cell>
          <cell r="Y28">
            <v>9.0262593820816861E-2</v>
          </cell>
          <cell r="Z28">
            <v>1.0016871551724172E-2</v>
          </cell>
          <cell r="AB28">
            <v>4.4533584954007874E-2</v>
          </cell>
          <cell r="AC28">
            <v>4.9749553010471258E-2</v>
          </cell>
          <cell r="AD28">
            <v>5.1772229299363003E-2</v>
          </cell>
          <cell r="AE28">
            <v>2.3809278350515491E-2</v>
          </cell>
          <cell r="AF28">
            <v>0.17111589974076452</v>
          </cell>
          <cell r="AH28">
            <v>-9.2951093951093952E-2</v>
          </cell>
          <cell r="AI28">
            <v>-0.16845064267352183</v>
          </cell>
          <cell r="AJ28">
            <v>-0.17307258726114647</v>
          </cell>
          <cell r="AK28">
            <v>-9.9678721871049258E-2</v>
          </cell>
          <cell r="AL28">
            <v>-0.52953533501896333</v>
          </cell>
          <cell r="AN28">
            <v>1.0669168916449104E-2</v>
          </cell>
          <cell r="AO28">
            <v>2.1058438569570816E-2</v>
          </cell>
          <cell r="AP28">
            <v>4.214059960051552E-2</v>
          </cell>
          <cell r="AQ28">
            <v>5.6498302902813255E-2</v>
          </cell>
          <cell r="AR28">
            <v>0.13081305014211883</v>
          </cell>
          <cell r="AT28">
            <v>5.626859137055478E-4</v>
          </cell>
          <cell r="AU28">
            <v>2.2768223417721448E-2</v>
          </cell>
          <cell r="AV28">
            <v>5.5454001629072845E-2</v>
          </cell>
          <cell r="AW28">
            <v>5.9086114485111488E-2</v>
          </cell>
          <cell r="AX28">
            <v>0.13857537006909537</v>
          </cell>
          <cell r="AZ28">
            <v>5.626859137055478E-4</v>
          </cell>
          <cell r="BA28">
            <v>2.2768223417721448E-2</v>
          </cell>
          <cell r="BB28">
            <v>5.5454001629072845E-2</v>
          </cell>
          <cell r="BC28">
            <v>5.9086114485111488E-2</v>
          </cell>
          <cell r="BD28">
            <v>0.13857537006909537</v>
          </cell>
          <cell r="BF28">
            <v>5.5071700507578222E-5</v>
          </cell>
          <cell r="BG28">
            <v>2.2641641139240404E-2</v>
          </cell>
          <cell r="BH28">
            <v>4.5444826115288252E-2</v>
          </cell>
          <cell r="BI28">
            <v>2.7983090198510804E-2</v>
          </cell>
          <cell r="BJ28">
            <v>9.6419139371858822E-2</v>
          </cell>
          <cell r="BL28">
            <v>-6.8283055198973042E-2</v>
          </cell>
          <cell r="BM28">
            <v>4.4810126582254992E-5</v>
          </cell>
          <cell r="BN28">
            <v>9.3476691729323463E-2</v>
          </cell>
          <cell r="BO28">
            <v>9.795421836228288E-2</v>
          </cell>
          <cell r="BP28">
            <v>0.12707392405063303</v>
          </cell>
          <cell r="BR28">
            <v>4.3045148028720663E-2</v>
          </cell>
          <cell r="BS28">
            <v>5.213776236670993E-2</v>
          </cell>
          <cell r="BT28">
            <v>7.6032352177835119E-2</v>
          </cell>
          <cell r="BU28">
            <v>8.9746384744245483E-2</v>
          </cell>
          <cell r="BV28">
            <v>0.26130400621447025</v>
          </cell>
          <cell r="BX28">
            <v>2.5435782360406011E-2</v>
          </cell>
          <cell r="BY28">
            <v>4.795809683544304E-2</v>
          </cell>
          <cell r="BZ28">
            <v>8.0140718421052665E-2</v>
          </cell>
          <cell r="CA28">
            <v>8.3155593393300295E-2</v>
          </cell>
          <cell r="CB28">
            <v>0.23581155097361794</v>
          </cell>
          <cell r="CD28">
            <v>-5.2212355212355233E-2</v>
          </cell>
          <cell r="CE28">
            <v>5.0825921220064792E-6</v>
          </cell>
          <cell r="CF28">
            <v>0.11836523929471029</v>
          </cell>
          <cell r="CG28">
            <v>0.12601747815230954</v>
          </cell>
          <cell r="CH28">
            <v>0.19538860759493659</v>
          </cell>
          <cell r="CJ28">
            <v>2.5232349165596999E-2</v>
          </cell>
          <cell r="CK28">
            <v>4.7517721518987324E-2</v>
          </cell>
          <cell r="CL28">
            <v>6.9582706766917343E-2</v>
          </cell>
          <cell r="CM28">
            <v>5.0682382133994952E-2</v>
          </cell>
          <cell r="CN28">
            <v>0.19515443037974686</v>
          </cell>
          <cell r="CP28">
            <v>-5.4575308807795951E-2</v>
          </cell>
          <cell r="CQ28">
            <v>-2.2250034810126593E-2</v>
          </cell>
          <cell r="CR28">
            <v>9.7942593984962328E-2</v>
          </cell>
          <cell r="CS28">
            <v>9.1719677419354911E-2</v>
          </cell>
          <cell r="CT28">
            <v>0.11644627460598347</v>
          </cell>
          <cell r="CV28">
            <v>-5.2072099565177221E-2</v>
          </cell>
          <cell r="CW28">
            <v>-1.4908262658227846E-2</v>
          </cell>
          <cell r="CX28">
            <v>9.7942593984962398E-2</v>
          </cell>
          <cell r="CY28">
            <v>9.1595607940446702E-2</v>
          </cell>
          <cell r="CZ28">
            <v>0.12255783970200404</v>
          </cell>
          <cell r="DB28">
            <v>-9.6338383838383848E-2</v>
          </cell>
          <cell r="DC28">
            <v>-6.3949622166246861E-2</v>
          </cell>
          <cell r="DD28">
            <v>5.68523573200993E-2</v>
          </cell>
          <cell r="DE28">
            <v>4.5248774509803927E-2</v>
          </cell>
          <cell r="DF28">
            <v>-5.8186874174727496E-2</v>
          </cell>
          <cell r="DH28">
            <v>-0.10280480861564735</v>
          </cell>
          <cell r="DI28">
            <v>-7.0879642987457719E-2</v>
          </cell>
          <cell r="DJ28">
            <v>4.083194609805002E-2</v>
          </cell>
          <cell r="DK28">
            <v>2.9593436772653147E-2</v>
          </cell>
          <cell r="DL28">
            <v>-0.10325906873240191</v>
          </cell>
          <cell r="DN28" t="e">
            <v>#DIV/0!</v>
          </cell>
          <cell r="DO28" t="e">
            <v>#DIV/0!</v>
          </cell>
          <cell r="DP28" t="e">
            <v>#DIV/0!</v>
          </cell>
          <cell r="DQ28">
            <v>3.0481239875832743E-2</v>
          </cell>
          <cell r="DR28">
            <v>-0.10031416672844791</v>
          </cell>
          <cell r="DU28">
            <v>-5.1435311424903672E-2</v>
          </cell>
          <cell r="DV28">
            <v>-0.10177215189873419</v>
          </cell>
          <cell r="DW28">
            <v>-0.12099236641221374</v>
          </cell>
          <cell r="DX28" t="e">
            <v>#DIV/0!</v>
          </cell>
          <cell r="DY28" t="e">
            <v>#DIV/0!</v>
          </cell>
          <cell r="EA28">
            <v>-5.2072072072072075E-2</v>
          </cell>
          <cell r="EB28">
            <v>-8.5420436456996138E-2</v>
          </cell>
          <cell r="EC28" t="e">
            <v>#DIV/0!</v>
          </cell>
          <cell r="ED28" t="e">
            <v>#DIV/0!</v>
          </cell>
          <cell r="EE28" t="e">
            <v>#DIV/0!</v>
          </cell>
          <cell r="EG28">
            <v>-5.2072072072072075E-2</v>
          </cell>
          <cell r="EH28" t="e">
            <v>#DIV/0!</v>
          </cell>
          <cell r="EI28" t="e">
            <v>#DIV/0!</v>
          </cell>
          <cell r="EJ28" t="e">
            <v>#DIV/0!</v>
          </cell>
          <cell r="EK28" t="e">
            <v>#DIV/0!</v>
          </cell>
          <cell r="EM28">
            <v>-5.2212355212355233E-2</v>
          </cell>
          <cell r="EN28">
            <v>5.0825921220064792E-6</v>
          </cell>
          <cell r="EO28">
            <v>0.11836523929471029</v>
          </cell>
          <cell r="EP28">
            <v>0.12601747815230954</v>
          </cell>
          <cell r="EQ28">
            <v>0.19538860759493659</v>
          </cell>
          <cell r="ES28">
            <v>-9.3951093951093953E-2</v>
          </cell>
          <cell r="ET28">
            <v>-9.0477278562259261E-2</v>
          </cell>
          <cell r="EU28">
            <v>4.765626566416039E-2</v>
          </cell>
          <cell r="EV28">
            <v>4.3792431761786585E-2</v>
          </cell>
          <cell r="EW28">
            <v>-8.8804303797468342E-2</v>
          </cell>
          <cell r="EY28">
            <v>-9.3951093951093953E-2</v>
          </cell>
          <cell r="EZ28">
            <v>-0.14120667522464697</v>
          </cell>
          <cell r="FA28">
            <v>4.765626566416039E-2</v>
          </cell>
          <cell r="FB28">
            <v>4.3792431761786585E-2</v>
          </cell>
          <cell r="FC28">
            <v>-0.13882734177215192</v>
          </cell>
          <cell r="FE28">
            <v>-9.3951093951093953E-2</v>
          </cell>
          <cell r="FF28">
            <v>-0.10012836970474968</v>
          </cell>
          <cell r="FG28" t="e">
            <v>#DIV/0!</v>
          </cell>
          <cell r="FH28" t="e">
            <v>#DIV/0!</v>
          </cell>
          <cell r="FI28">
            <v>-0.19113924050632911</v>
          </cell>
          <cell r="FK28">
            <v>-9.3951093951093953E-2</v>
          </cell>
          <cell r="FL28">
            <v>-0.10012836970474968</v>
          </cell>
          <cell r="FM28" t="e">
            <v>#DIV/0!</v>
          </cell>
          <cell r="FN28" t="e">
            <v>#DIV/0!</v>
          </cell>
          <cell r="FO28">
            <v>-0.19113924050632911</v>
          </cell>
          <cell r="FQ28">
            <v>-9.3951093951093953E-2</v>
          </cell>
          <cell r="FR28">
            <v>-0.16845064267352183</v>
          </cell>
          <cell r="FS28">
            <v>-0.10814249363867684</v>
          </cell>
          <cell r="FT28">
            <v>-5.0505050505050504E-2</v>
          </cell>
          <cell r="FU28">
            <v>-0.41917783439490447</v>
          </cell>
          <cell r="FW28">
            <v>-9.3951093951093953E-2</v>
          </cell>
          <cell r="FX28">
            <v>-5.161566110397945E-2</v>
          </cell>
          <cell r="FY28">
            <v>-0.12165605095541401</v>
          </cell>
          <cell r="FZ28">
            <v>-0.112484076433121</v>
          </cell>
          <cell r="GA28">
            <v>-0.37835490445859871</v>
          </cell>
          <cell r="GC28">
            <v>-9.3814157014156893E-2</v>
          </cell>
          <cell r="GD28">
            <v>-0.16780796915167095</v>
          </cell>
          <cell r="GE28">
            <v>-9.0270039490445805E-2</v>
          </cell>
          <cell r="GF28">
            <v>-8.434343434343429E-2</v>
          </cell>
          <cell r="GG28">
            <v>-0.43453526242038187</v>
          </cell>
          <cell r="GI28">
            <v>-9.3814157014156893E-2</v>
          </cell>
          <cell r="GJ28">
            <v>-0.16826221079691511</v>
          </cell>
          <cell r="GK28">
            <v>-8.9947746496815251E-2</v>
          </cell>
          <cell r="GL28">
            <v>-0.10214917825537288</v>
          </cell>
          <cell r="GM28">
            <v>-0.45249755541401249</v>
          </cell>
          <cell r="GO28">
            <v>-9.3814157014156893E-2</v>
          </cell>
          <cell r="GP28">
            <v>-0.16780796915167095</v>
          </cell>
          <cell r="GQ28">
            <v>-8.9947746496815251E-2</v>
          </cell>
          <cell r="GR28">
            <v>-9.2161820480404527E-2</v>
          </cell>
          <cell r="GS28">
            <v>-0.4419836700636941</v>
          </cell>
          <cell r="GU28">
            <v>-7.4903474903474848E-2</v>
          </cell>
          <cell r="GV28">
            <v>5.2223634053377504E-4</v>
          </cell>
          <cell r="GW28">
            <v>0.1187329974811082</v>
          </cell>
          <cell r="GX28">
            <v>0.12638576779026214</v>
          </cell>
          <cell r="GY28">
            <v>0.17281012658227848</v>
          </cell>
          <cell r="HA28">
            <v>-7.8249678249678267E-2</v>
          </cell>
          <cell r="HB28">
            <v>-1.8481012658227877E-2</v>
          </cell>
          <cell r="HC28" t="e">
            <v>#DIV/0!</v>
          </cell>
          <cell r="HD28" t="e">
            <v>#DIV/0!</v>
          </cell>
          <cell r="HE28" t="e">
            <v>#DIV/0!</v>
          </cell>
          <cell r="HG28">
            <v>-7.8249678249678267E-2</v>
          </cell>
          <cell r="HH28">
            <v>-1.8481012658227877E-2</v>
          </cell>
          <cell r="HI28" t="e">
            <v>#DIV/0!</v>
          </cell>
          <cell r="HJ28" t="e">
            <v>#DIV/0!</v>
          </cell>
          <cell r="HK28" t="e">
            <v>#DIV/0!</v>
          </cell>
          <cell r="HM28">
            <v>-9.3951093951093953E-2</v>
          </cell>
          <cell r="HN28">
            <v>-0.12013337612323494</v>
          </cell>
          <cell r="HO28" t="e">
            <v>#DIV/0!</v>
          </cell>
          <cell r="HP28" t="e">
            <v>#DIV/0!</v>
          </cell>
          <cell r="HQ28" t="e">
            <v>#DIV/0!</v>
          </cell>
          <cell r="HS28">
            <v>-9.3951093951093953E-2</v>
          </cell>
          <cell r="HT28">
            <v>-9.9743260590500621E-2</v>
          </cell>
          <cell r="HU28">
            <v>-9.0577196827248435E-2</v>
          </cell>
          <cell r="HV28">
            <v>-9.7170511301085567E-3</v>
          </cell>
          <cell r="HW28">
            <v>-0.2875564462567885</v>
          </cell>
          <cell r="HY28">
            <v>-9.3951093951093953E-2</v>
          </cell>
          <cell r="HZ28">
            <v>0</v>
          </cell>
          <cell r="IA28" t="e">
            <v>#DIV/0!</v>
          </cell>
          <cell r="IB28" t="e">
            <v>#DIV/0!</v>
          </cell>
          <cell r="IC28" t="e">
            <v>#DIV/0!</v>
          </cell>
          <cell r="IE28">
            <v>-9.3951093951093953E-2</v>
          </cell>
          <cell r="IF28">
            <v>-0.16845064267352183</v>
          </cell>
          <cell r="IG28">
            <v>-0.1283715012722646</v>
          </cell>
          <cell r="IH28" t="e">
            <v>#DIV/0!</v>
          </cell>
          <cell r="II28" t="e">
            <v>#DIV/0!</v>
          </cell>
          <cell r="IK28">
            <v>-9.3951093951093953E-2</v>
          </cell>
          <cell r="IL28">
            <v>2.1058438569570816E-2</v>
          </cell>
          <cell r="IM28">
            <v>-0.12828025477707011</v>
          </cell>
          <cell r="IN28" t="e">
            <v>#DIV/0!</v>
          </cell>
          <cell r="IO28" t="e">
            <v>#DIV/0!</v>
          </cell>
          <cell r="IQ28">
            <v>-9.3951093951093953E-2</v>
          </cell>
          <cell r="IR28">
            <v>-0.16845064267352183</v>
          </cell>
          <cell r="IS28">
            <v>-0.17307258726114647</v>
          </cell>
          <cell r="IT28">
            <v>-0.11210191082802548</v>
          </cell>
          <cell r="IU28">
            <v>-0.54524405222929928</v>
          </cell>
          <cell r="IW28">
            <v>-9.3951093951093953E-2</v>
          </cell>
          <cell r="IX28">
            <v>-0.16845064267352183</v>
          </cell>
          <cell r="IY28">
            <v>-9.0270039490445805E-2</v>
          </cell>
          <cell r="IZ28">
            <v>-9.1919191919191928E-2</v>
          </cell>
          <cell r="JA28">
            <v>-0.43916234974747465</v>
          </cell>
          <cell r="JC28">
            <v>-9.3814157014156893E-2</v>
          </cell>
          <cell r="JD28">
            <v>-0.16839074550128524</v>
          </cell>
          <cell r="JE28">
            <v>-9.0202523566878925E-2</v>
          </cell>
          <cell r="JF28">
            <v>-0.10556257901390638</v>
          </cell>
          <cell r="JG28">
            <v>-0.45748477777777741</v>
          </cell>
          <cell r="JJ28">
            <v>-9.607434330666037E-2</v>
          </cell>
          <cell r="JK28">
            <v>-6.4058138953243068E-2</v>
          </cell>
          <cell r="JL28">
            <v>5.6769116229683614E-2</v>
          </cell>
          <cell r="JM28">
            <v>4.5331681925398236E-2</v>
          </cell>
          <cell r="JN28">
            <v>-5.8031684104821603E-2</v>
          </cell>
          <cell r="JP28">
            <v>-7.6059081081081031E-2</v>
          </cell>
          <cell r="JQ28" t="e">
            <v>#DIV/0!</v>
          </cell>
          <cell r="JR28" t="e">
            <v>#DIV/0!</v>
          </cell>
          <cell r="JS28" t="e">
            <v>#DIV/0!</v>
          </cell>
          <cell r="JT28" t="e">
            <v>#DIV/0!</v>
          </cell>
          <cell r="JV28">
            <v>-9.3951093951093953E-2</v>
          </cell>
          <cell r="JW28">
            <v>-8.6473684210526314E-2</v>
          </cell>
          <cell r="JX28" t="e">
            <v>#DIV/0!</v>
          </cell>
          <cell r="JY28" t="e">
            <v>#DIV/0!</v>
          </cell>
          <cell r="JZ28" t="e">
            <v>#DIV/0!</v>
          </cell>
          <cell r="KB28">
            <v>-9.3951093951093953E-2</v>
          </cell>
          <cell r="KC28">
            <v>-0.11528498727735366</v>
          </cell>
          <cell r="KD28" t="e">
            <v>#DIV/0!</v>
          </cell>
          <cell r="KE28" t="e">
            <v>#DIV/0!</v>
          </cell>
          <cell r="KF28" t="e">
            <v>#DIV/0!</v>
          </cell>
          <cell r="KH28">
            <v>-9.3951093951093953E-2</v>
          </cell>
          <cell r="KI28" t="e">
            <v>#DIV/0!</v>
          </cell>
          <cell r="KJ28">
            <v>-9.6310432569974541E-2</v>
          </cell>
          <cell r="KK28" t="e">
            <v>#DIV/0!</v>
          </cell>
          <cell r="KL28" t="e">
            <v>#DIV/0!</v>
          </cell>
          <cell r="KN28">
            <v>-9.3951093951093953E-2</v>
          </cell>
          <cell r="KO28">
            <v>-0.16845064267352183</v>
          </cell>
          <cell r="KP28">
            <v>-0.14185750636132313</v>
          </cell>
          <cell r="KQ28" t="e">
            <v>#DIV/0!</v>
          </cell>
          <cell r="KR28" t="e">
            <v>#DIV/0!</v>
          </cell>
          <cell r="KT28">
            <v>-9.3814157014156893E-2</v>
          </cell>
          <cell r="KU28">
            <v>-0.16780796915167095</v>
          </cell>
          <cell r="KV28">
            <v>-9.0270039490445805E-2</v>
          </cell>
          <cell r="KW28">
            <v>-8.4825757575757527E-2</v>
          </cell>
          <cell r="KX28">
            <v>-0.43117699621212097</v>
          </cell>
          <cell r="KZ28">
            <v>-9.3814157014156893E-2</v>
          </cell>
          <cell r="LA28">
            <v>-0.16780796915167095</v>
          </cell>
          <cell r="LB28">
            <v>-9.0270039490445805E-2</v>
          </cell>
          <cell r="LC28">
            <v>-0.10784343434343437</v>
          </cell>
          <cell r="LD28">
            <v>-0.45419467297979782</v>
          </cell>
          <cell r="LF28" t="e">
            <v>#DIV/0!</v>
          </cell>
          <cell r="LG28" t="e">
            <v>#DIV/0!</v>
          </cell>
          <cell r="LH28" t="e">
            <v>#DIV/0!</v>
          </cell>
          <cell r="LI28" t="e">
            <v>#DIV/0!</v>
          </cell>
          <cell r="LJ28" t="e">
            <v>#DIV/0!</v>
          </cell>
          <cell r="LL28">
            <v>-8.9820357961783448E-2</v>
          </cell>
          <cell r="LN28">
            <v>-0.09</v>
          </cell>
          <cell r="LO28">
            <v>-0.17994660866126161</v>
          </cell>
          <cell r="LP28">
            <v>-0.1621729544341009</v>
          </cell>
          <cell r="LQ28">
            <v>-0.10624004528351455</v>
          </cell>
          <cell r="LR28">
            <v>-0.53960058139126743</v>
          </cell>
        </row>
        <row r="29">
          <cell r="C29" t="str">
            <v>Treasury Metrics:</v>
          </cell>
        </row>
        <row r="30">
          <cell r="B30" t="str">
            <v>EBITDA</v>
          </cell>
          <cell r="C30" t="str">
            <v>EBITDA</v>
          </cell>
          <cell r="D30">
            <v>40</v>
          </cell>
          <cell r="E30">
            <v>54</v>
          </cell>
          <cell r="F30">
            <v>152.9</v>
          </cell>
          <cell r="G30">
            <v>165</v>
          </cell>
          <cell r="H30">
            <v>411.9</v>
          </cell>
          <cell r="J30">
            <v>139</v>
          </cell>
          <cell r="K30">
            <v>137</v>
          </cell>
          <cell r="L30">
            <v>133</v>
          </cell>
          <cell r="M30">
            <v>96</v>
          </cell>
          <cell r="N30">
            <v>505</v>
          </cell>
          <cell r="P30">
            <v>13</v>
          </cell>
          <cell r="Q30">
            <v>-42.242999999999995</v>
          </cell>
          <cell r="R30">
            <v>-115.9</v>
          </cell>
          <cell r="S30">
            <v>-14.618999999999971</v>
          </cell>
          <cell r="T30">
            <v>-159.76199999999997</v>
          </cell>
          <cell r="V30">
            <v>40</v>
          </cell>
          <cell r="W30">
            <v>54</v>
          </cell>
          <cell r="X30">
            <v>152.9</v>
          </cell>
          <cell r="Y30">
            <v>165</v>
          </cell>
          <cell r="Z30">
            <v>411.9</v>
          </cell>
          <cell r="AB30">
            <v>139</v>
          </cell>
          <cell r="AC30">
            <v>137</v>
          </cell>
          <cell r="AD30">
            <v>133</v>
          </cell>
          <cell r="AE30">
            <v>96</v>
          </cell>
          <cell r="AF30">
            <v>505</v>
          </cell>
          <cell r="AH30">
            <v>13</v>
          </cell>
          <cell r="AI30">
            <v>-42.054599999999994</v>
          </cell>
          <cell r="AJ30">
            <v>-54.861980999999986</v>
          </cell>
          <cell r="AK30">
            <v>-4.7458689999999706</v>
          </cell>
          <cell r="AL30">
            <v>-88.66244999999995</v>
          </cell>
          <cell r="AN30">
            <v>134</v>
          </cell>
          <cell r="AO30">
            <v>140</v>
          </cell>
          <cell r="AP30">
            <v>158.5</v>
          </cell>
          <cell r="AQ30">
            <v>169.5</v>
          </cell>
          <cell r="AR30">
            <v>602</v>
          </cell>
          <cell r="AT30">
            <v>115</v>
          </cell>
          <cell r="AU30">
            <v>133</v>
          </cell>
          <cell r="AV30">
            <v>160</v>
          </cell>
          <cell r="AW30">
            <v>164</v>
          </cell>
          <cell r="AX30">
            <v>572</v>
          </cell>
          <cell r="AZ30">
            <v>115</v>
          </cell>
          <cell r="BA30">
            <v>133</v>
          </cell>
          <cell r="BB30">
            <v>160</v>
          </cell>
          <cell r="BC30">
            <v>164</v>
          </cell>
          <cell r="BD30">
            <v>572</v>
          </cell>
          <cell r="BF30">
            <v>115</v>
          </cell>
          <cell r="BG30">
            <v>136.20000000000002</v>
          </cell>
          <cell r="BH30">
            <v>163.50000000000026</v>
          </cell>
          <cell r="BI30">
            <v>149.47500000000028</v>
          </cell>
          <cell r="BJ30">
            <v>564.17500000000052</v>
          </cell>
          <cell r="BL30">
            <v>115</v>
          </cell>
          <cell r="BM30">
            <v>133</v>
          </cell>
          <cell r="BN30">
            <v>160</v>
          </cell>
          <cell r="BO30">
            <v>164</v>
          </cell>
          <cell r="BP30">
            <v>572</v>
          </cell>
          <cell r="BR30">
            <v>134</v>
          </cell>
          <cell r="BS30">
            <v>140</v>
          </cell>
          <cell r="BT30">
            <v>158.5</v>
          </cell>
          <cell r="BU30">
            <v>169.5</v>
          </cell>
          <cell r="BV30">
            <v>602</v>
          </cell>
          <cell r="BX30">
            <v>115</v>
          </cell>
          <cell r="BY30">
            <v>133</v>
          </cell>
          <cell r="BZ30">
            <v>160</v>
          </cell>
          <cell r="CA30">
            <v>164</v>
          </cell>
          <cell r="CB30">
            <v>572</v>
          </cell>
          <cell r="CD30">
            <v>50</v>
          </cell>
          <cell r="CE30">
            <v>95</v>
          </cell>
          <cell r="CF30">
            <v>188</v>
          </cell>
          <cell r="CG30">
            <v>195</v>
          </cell>
          <cell r="CH30">
            <v>528</v>
          </cell>
          <cell r="CJ30">
            <v>112</v>
          </cell>
          <cell r="CK30">
            <v>131</v>
          </cell>
          <cell r="CL30">
            <v>149</v>
          </cell>
          <cell r="CM30">
            <v>136</v>
          </cell>
          <cell r="CN30">
            <v>528</v>
          </cell>
          <cell r="CP30">
            <v>48</v>
          </cell>
          <cell r="CQ30">
            <v>74</v>
          </cell>
          <cell r="CR30">
            <v>169</v>
          </cell>
          <cell r="CS30">
            <v>175</v>
          </cell>
          <cell r="CT30">
            <v>466</v>
          </cell>
          <cell r="CV30">
            <v>48</v>
          </cell>
          <cell r="CW30">
            <v>74</v>
          </cell>
          <cell r="CX30">
            <v>169</v>
          </cell>
          <cell r="CY30">
            <v>175</v>
          </cell>
          <cell r="CZ30">
            <v>466</v>
          </cell>
          <cell r="DB30">
            <v>5.7399999999999878</v>
          </cell>
          <cell r="DC30">
            <v>30.47399999999999</v>
          </cell>
          <cell r="DD30">
            <v>126.67300000000003</v>
          </cell>
          <cell r="DE30">
            <v>118.273</v>
          </cell>
          <cell r="DF30">
            <v>281.15999999999997</v>
          </cell>
          <cell r="DH30">
            <v>31</v>
          </cell>
          <cell r="DI30">
            <v>58</v>
          </cell>
          <cell r="DJ30">
            <v>34</v>
          </cell>
          <cell r="DK30">
            <v>126</v>
          </cell>
          <cell r="DL30">
            <v>249</v>
          </cell>
          <cell r="DN30">
            <v>31</v>
          </cell>
          <cell r="DO30">
            <v>58</v>
          </cell>
          <cell r="DP30">
            <v>34</v>
          </cell>
          <cell r="DQ30">
            <v>126</v>
          </cell>
          <cell r="DR30">
            <v>249</v>
          </cell>
          <cell r="DU30">
            <v>0</v>
          </cell>
          <cell r="DV30">
            <v>0</v>
          </cell>
          <cell r="DW30">
            <v>0</v>
          </cell>
          <cell r="DX30">
            <v>0</v>
          </cell>
          <cell r="DY30">
            <v>0</v>
          </cell>
          <cell r="EA30">
            <v>50</v>
          </cell>
          <cell r="EB30">
            <v>22</v>
          </cell>
          <cell r="EC30">
            <v>0</v>
          </cell>
          <cell r="ED30">
            <v>0</v>
          </cell>
          <cell r="EE30">
            <v>72</v>
          </cell>
          <cell r="EG30">
            <v>50</v>
          </cell>
          <cell r="EH30">
            <v>0</v>
          </cell>
          <cell r="EI30">
            <v>0</v>
          </cell>
          <cell r="EJ30">
            <v>0</v>
          </cell>
          <cell r="EK30">
            <v>50</v>
          </cell>
          <cell r="EM30">
            <v>50</v>
          </cell>
          <cell r="EN30">
            <v>95</v>
          </cell>
          <cell r="EO30">
            <v>188</v>
          </cell>
          <cell r="EP30">
            <v>195</v>
          </cell>
          <cell r="EQ30">
            <v>528</v>
          </cell>
          <cell r="ES30">
            <v>13</v>
          </cell>
          <cell r="ET30">
            <v>22</v>
          </cell>
          <cell r="EU30">
            <v>129</v>
          </cell>
          <cell r="EV30">
            <v>126</v>
          </cell>
          <cell r="EW30">
            <v>290</v>
          </cell>
          <cell r="EY30">
            <v>10.5</v>
          </cell>
          <cell r="EZ30">
            <v>-20</v>
          </cell>
          <cell r="FA30">
            <v>129</v>
          </cell>
          <cell r="FB30">
            <v>126</v>
          </cell>
          <cell r="FC30">
            <v>245.5</v>
          </cell>
          <cell r="FE30">
            <v>10.5</v>
          </cell>
          <cell r="FF30">
            <v>12</v>
          </cell>
          <cell r="FG30">
            <v>0</v>
          </cell>
          <cell r="FH30">
            <v>0</v>
          </cell>
          <cell r="FI30">
            <v>22.5</v>
          </cell>
          <cell r="FK30">
            <v>10.5</v>
          </cell>
          <cell r="FL30">
            <v>12</v>
          </cell>
          <cell r="FM30">
            <v>0</v>
          </cell>
          <cell r="FN30">
            <v>0</v>
          </cell>
          <cell r="FO30">
            <v>22.5</v>
          </cell>
          <cell r="FQ30">
            <v>13.5</v>
          </cell>
          <cell r="FR30">
            <v>-42.054599999999994</v>
          </cell>
          <cell r="FS30">
            <v>5</v>
          </cell>
          <cell r="FT30">
            <v>50</v>
          </cell>
          <cell r="FU30">
            <v>26.445400000000006</v>
          </cell>
          <cell r="FW30">
            <v>13</v>
          </cell>
          <cell r="FX30">
            <v>49.79140000000001</v>
          </cell>
          <cell r="FY30">
            <v>-4.5</v>
          </cell>
          <cell r="FZ30">
            <v>3.9000000000000128</v>
          </cell>
          <cell r="GA30">
            <v>62.191400000000023</v>
          </cell>
          <cell r="GC30">
            <v>13.206400000000087</v>
          </cell>
          <cell r="GD30">
            <v>-42.054599999999994</v>
          </cell>
          <cell r="GE30">
            <v>10.138019000000043</v>
          </cell>
          <cell r="GF30">
            <v>21.200000000000045</v>
          </cell>
          <cell r="GG30">
            <v>2.4898190000001819</v>
          </cell>
          <cell r="GI30">
            <v>13.206400000000087</v>
          </cell>
          <cell r="GJ30">
            <v>-42.407999999999959</v>
          </cell>
          <cell r="GK30">
            <v>10.391019000000028</v>
          </cell>
          <cell r="GL30">
            <v>7.2000000000000455</v>
          </cell>
          <cell r="GM30">
            <v>-11.610580999999797</v>
          </cell>
          <cell r="GO30">
            <v>13.206400000000087</v>
          </cell>
          <cell r="GP30">
            <v>-42.054599999999994</v>
          </cell>
          <cell r="GQ30">
            <v>10.391019000000028</v>
          </cell>
          <cell r="GR30">
            <v>15.100000000000023</v>
          </cell>
          <cell r="GS30">
            <v>-3.357180999999855</v>
          </cell>
          <cell r="GU30">
            <v>32</v>
          </cell>
          <cell r="GV30">
            <v>95</v>
          </cell>
          <cell r="GW30">
            <v>188</v>
          </cell>
          <cell r="GX30">
            <v>195</v>
          </cell>
          <cell r="GY30">
            <v>510</v>
          </cell>
          <cell r="HA30">
            <v>29</v>
          </cell>
          <cell r="HB30">
            <v>80</v>
          </cell>
          <cell r="HC30">
            <v>0</v>
          </cell>
          <cell r="HD30">
            <v>0</v>
          </cell>
          <cell r="HE30">
            <v>109</v>
          </cell>
          <cell r="HG30">
            <v>29</v>
          </cell>
          <cell r="HH30">
            <v>80</v>
          </cell>
          <cell r="HI30">
            <v>0</v>
          </cell>
          <cell r="HJ30">
            <v>0</v>
          </cell>
          <cell r="HK30">
            <v>109</v>
          </cell>
          <cell r="HM30">
            <v>13</v>
          </cell>
          <cell r="HN30">
            <v>-5</v>
          </cell>
          <cell r="HO30">
            <v>0</v>
          </cell>
          <cell r="HP30">
            <v>0</v>
          </cell>
          <cell r="HQ30">
            <v>8</v>
          </cell>
          <cell r="HS30">
            <v>13</v>
          </cell>
          <cell r="HT30">
            <v>11.160207187194626</v>
          </cell>
          <cell r="HU30">
            <v>60.90952329378274</v>
          </cell>
          <cell r="HV30">
            <v>99.640276147043252</v>
          </cell>
          <cell r="HW30">
            <v>184.71000662802061</v>
          </cell>
          <cell r="HY30">
            <v>13</v>
          </cell>
          <cell r="HZ30">
            <v>0</v>
          </cell>
          <cell r="IA30">
            <v>0</v>
          </cell>
          <cell r="IB30">
            <v>0</v>
          </cell>
          <cell r="IC30">
            <v>13</v>
          </cell>
          <cell r="IE30">
            <v>13</v>
          </cell>
          <cell r="IF30">
            <v>-42.054599999999994</v>
          </cell>
          <cell r="IG30">
            <v>-10.899999999999977</v>
          </cell>
          <cell r="IH30">
            <v>0</v>
          </cell>
          <cell r="II30">
            <v>-39.954599999999971</v>
          </cell>
          <cell r="IK30">
            <v>13</v>
          </cell>
          <cell r="IL30">
            <v>140</v>
          </cell>
          <cell r="IM30">
            <v>-10.700000000000045</v>
          </cell>
          <cell r="IN30">
            <v>0</v>
          </cell>
          <cell r="IO30">
            <v>142.29999999999995</v>
          </cell>
          <cell r="IQ30">
            <v>13</v>
          </cell>
          <cell r="IR30">
            <v>-42.054599999999994</v>
          </cell>
          <cell r="IS30">
            <v>-54.861980999999986</v>
          </cell>
          <cell r="IT30">
            <v>2</v>
          </cell>
          <cell r="IU30">
            <v>-81.916580999999979</v>
          </cell>
          <cell r="IW30">
            <v>13</v>
          </cell>
          <cell r="IX30">
            <v>-42.054599999999994</v>
          </cell>
          <cell r="IY30">
            <v>10.138019000000043</v>
          </cell>
          <cell r="IZ30">
            <v>14.699999999999989</v>
          </cell>
          <cell r="JA30">
            <v>-4.2165809999999624</v>
          </cell>
          <cell r="JC30">
            <v>13.206400000000087</v>
          </cell>
          <cell r="JD30">
            <v>-42.507999999999925</v>
          </cell>
          <cell r="JE30">
            <v>10.19101900000004</v>
          </cell>
          <cell r="JF30">
            <v>3.45900000000006</v>
          </cell>
          <cell r="JG30">
            <v>-15.651580999999737</v>
          </cell>
          <cell r="JJ30">
            <v>-31.090879898875016</v>
          </cell>
          <cell r="JK30">
            <v>-5.8621623288750015</v>
          </cell>
          <cell r="JL30">
            <v>90.755907681124995</v>
          </cell>
          <cell r="JM30">
            <v>81.990652451124959</v>
          </cell>
          <cell r="JN30">
            <v>135.79351790449994</v>
          </cell>
          <cell r="JP30">
            <v>32</v>
          </cell>
          <cell r="JQ30">
            <v>0</v>
          </cell>
          <cell r="JR30">
            <v>0</v>
          </cell>
          <cell r="JS30">
            <v>0</v>
          </cell>
          <cell r="JT30">
            <v>0</v>
          </cell>
          <cell r="JV30">
            <v>13</v>
          </cell>
          <cell r="JW30">
            <v>22.637</v>
          </cell>
          <cell r="JX30">
            <v>0</v>
          </cell>
          <cell r="JY30">
            <v>0</v>
          </cell>
          <cell r="JZ30">
            <v>35.637</v>
          </cell>
          <cell r="KB30">
            <v>13</v>
          </cell>
          <cell r="KC30">
            <v>-4.6139999999999759</v>
          </cell>
          <cell r="KD30">
            <v>0</v>
          </cell>
          <cell r="KE30">
            <v>0</v>
          </cell>
          <cell r="KF30">
            <v>8.3860000000000241</v>
          </cell>
          <cell r="KH30">
            <v>13</v>
          </cell>
          <cell r="KI30">
            <v>0</v>
          </cell>
          <cell r="KJ30">
            <v>14.300000000000011</v>
          </cell>
          <cell r="KK30">
            <v>0</v>
          </cell>
          <cell r="KL30">
            <v>27.300000000000011</v>
          </cell>
          <cell r="KN30">
            <v>13</v>
          </cell>
          <cell r="KO30">
            <v>-42.054599999999994</v>
          </cell>
          <cell r="KP30">
            <v>-16.699999999999967</v>
          </cell>
          <cell r="KQ30">
            <v>0</v>
          </cell>
          <cell r="KR30">
            <v>-45.754599999999961</v>
          </cell>
          <cell r="KT30">
            <v>13.206400000000087</v>
          </cell>
          <cell r="KU30">
            <v>-42.054599999999994</v>
          </cell>
          <cell r="KV30">
            <v>10.138019000000043</v>
          </cell>
          <cell r="KW30">
            <v>20.81800000000004</v>
          </cell>
          <cell r="KX30">
            <v>2.1078190000001769</v>
          </cell>
          <cell r="KZ30">
            <v>13.206400000000087</v>
          </cell>
          <cell r="LA30">
            <v>-42.054599999999994</v>
          </cell>
          <cell r="LB30">
            <v>10.138019000000043</v>
          </cell>
          <cell r="LC30">
            <v>1.84699999999998</v>
          </cell>
          <cell r="LD30">
            <v>-16.863180999999884</v>
          </cell>
          <cell r="LF30">
            <v>1.7730000000000246</v>
          </cell>
          <cell r="LG30">
            <v>-19.065177000000006</v>
          </cell>
          <cell r="LH30">
            <v>87.692000000000007</v>
          </cell>
          <cell r="LI30">
            <v>27.544699999999978</v>
          </cell>
          <cell r="LJ30">
            <v>97.944523000000004</v>
          </cell>
          <cell r="LL30">
            <v>-55</v>
          </cell>
          <cell r="LN30">
            <v>13</v>
          </cell>
          <cell r="LO30">
            <v>-57.6</v>
          </cell>
          <cell r="LP30">
            <v>-46.357142857142854</v>
          </cell>
          <cell r="LQ30">
            <v>-4.8448616653802388</v>
          </cell>
          <cell r="LR30">
            <v>-114.98852124903517</v>
          </cell>
        </row>
        <row r="31">
          <cell r="B31" t="str">
            <v>Cash</v>
          </cell>
          <cell r="C31" t="str">
            <v>Cash</v>
          </cell>
          <cell r="D31">
            <v>1183</v>
          </cell>
          <cell r="E31">
            <v>1117</v>
          </cell>
          <cell r="F31">
            <v>1181</v>
          </cell>
          <cell r="G31">
            <v>1187</v>
          </cell>
          <cell r="H31">
            <v>1187</v>
          </cell>
          <cell r="J31">
            <v>982</v>
          </cell>
          <cell r="K31">
            <v>948</v>
          </cell>
          <cell r="L31">
            <v>938</v>
          </cell>
          <cell r="M31">
            <v>1040</v>
          </cell>
          <cell r="N31">
            <v>1040</v>
          </cell>
          <cell r="P31">
            <v>906</v>
          </cell>
          <cell r="Q31">
            <v>829</v>
          </cell>
          <cell r="R31">
            <v>755</v>
          </cell>
          <cell r="S31">
            <v>785</v>
          </cell>
          <cell r="T31">
            <v>785</v>
          </cell>
          <cell r="V31">
            <v>1183</v>
          </cell>
          <cell r="W31">
            <v>1117</v>
          </cell>
          <cell r="X31">
            <v>1181</v>
          </cell>
          <cell r="Y31">
            <v>1187</v>
          </cell>
          <cell r="Z31">
            <v>1187</v>
          </cell>
          <cell r="AB31">
            <v>982</v>
          </cell>
          <cell r="AC31">
            <v>948</v>
          </cell>
          <cell r="AD31">
            <v>938</v>
          </cell>
          <cell r="AE31">
            <v>1040</v>
          </cell>
          <cell r="AF31">
            <v>1040</v>
          </cell>
          <cell r="AH31">
            <v>906</v>
          </cell>
          <cell r="AI31">
            <v>829</v>
          </cell>
          <cell r="AJ31">
            <v>755</v>
          </cell>
          <cell r="AK31">
            <v>785</v>
          </cell>
          <cell r="AL31">
            <v>785</v>
          </cell>
          <cell r="AN31">
            <v>850</v>
          </cell>
          <cell r="AO31">
            <v>855</v>
          </cell>
          <cell r="AP31">
            <v>915</v>
          </cell>
          <cell r="AQ31">
            <v>1143</v>
          </cell>
          <cell r="AR31">
            <v>1143</v>
          </cell>
          <cell r="AT31">
            <v>798</v>
          </cell>
          <cell r="AU31">
            <v>834</v>
          </cell>
          <cell r="AV31">
            <v>846</v>
          </cell>
          <cell r="AW31">
            <v>1048</v>
          </cell>
          <cell r="AX31">
            <v>1048</v>
          </cell>
          <cell r="AZ31">
            <v>798</v>
          </cell>
          <cell r="BA31">
            <v>834</v>
          </cell>
          <cell r="BB31">
            <v>846</v>
          </cell>
          <cell r="BC31">
            <v>1048</v>
          </cell>
          <cell r="BD31">
            <v>1048</v>
          </cell>
          <cell r="BF31">
            <v>765</v>
          </cell>
          <cell r="BG31">
            <v>799</v>
          </cell>
          <cell r="BH31">
            <v>780</v>
          </cell>
          <cell r="BI31">
            <v>969</v>
          </cell>
          <cell r="BJ31">
            <v>969</v>
          </cell>
          <cell r="BL31">
            <v>798</v>
          </cell>
          <cell r="BM31">
            <v>834</v>
          </cell>
          <cell r="BN31">
            <v>846</v>
          </cell>
          <cell r="BO31">
            <v>1048</v>
          </cell>
          <cell r="BP31">
            <v>1048</v>
          </cell>
          <cell r="BR31">
            <v>850</v>
          </cell>
          <cell r="BS31">
            <v>855</v>
          </cell>
          <cell r="BT31">
            <v>915</v>
          </cell>
          <cell r="BU31">
            <v>1143</v>
          </cell>
          <cell r="BV31">
            <v>1143</v>
          </cell>
          <cell r="BX31">
            <v>798</v>
          </cell>
          <cell r="BY31">
            <v>834</v>
          </cell>
          <cell r="BZ31">
            <v>846</v>
          </cell>
          <cell r="CA31">
            <v>1048</v>
          </cell>
          <cell r="CB31">
            <v>1048</v>
          </cell>
          <cell r="CD31">
            <v>930</v>
          </cell>
          <cell r="CE31">
            <v>870</v>
          </cell>
          <cell r="CF31">
            <v>783</v>
          </cell>
          <cell r="CG31">
            <v>978</v>
          </cell>
          <cell r="CH31">
            <v>978</v>
          </cell>
          <cell r="CJ31">
            <v>790</v>
          </cell>
          <cell r="CK31">
            <v>834</v>
          </cell>
          <cell r="CL31">
            <v>835</v>
          </cell>
          <cell r="CM31">
            <v>1024</v>
          </cell>
          <cell r="CN31">
            <v>1024</v>
          </cell>
          <cell r="CP31">
            <v>930</v>
          </cell>
          <cell r="CQ31">
            <v>800</v>
          </cell>
          <cell r="CR31">
            <v>825</v>
          </cell>
          <cell r="CS31">
            <v>941</v>
          </cell>
          <cell r="CT31">
            <v>941</v>
          </cell>
          <cell r="CV31">
            <v>930</v>
          </cell>
          <cell r="CW31">
            <v>800</v>
          </cell>
          <cell r="CX31">
            <v>825</v>
          </cell>
          <cell r="CY31">
            <v>941</v>
          </cell>
          <cell r="CZ31">
            <v>941</v>
          </cell>
          <cell r="DB31">
            <v>610</v>
          </cell>
          <cell r="DC31">
            <v>986</v>
          </cell>
          <cell r="DD31">
            <v>980</v>
          </cell>
          <cell r="DE31">
            <v>1136</v>
          </cell>
          <cell r="DF31">
            <v>1136</v>
          </cell>
          <cell r="DH31">
            <v>610</v>
          </cell>
          <cell r="DI31">
            <v>988</v>
          </cell>
          <cell r="DJ31">
            <v>967</v>
          </cell>
          <cell r="DK31">
            <v>1112</v>
          </cell>
          <cell r="DL31">
            <v>1112</v>
          </cell>
          <cell r="DN31">
            <v>0</v>
          </cell>
          <cell r="DO31">
            <v>0</v>
          </cell>
          <cell r="DP31">
            <v>0</v>
          </cell>
          <cell r="DQ31">
            <v>1120</v>
          </cell>
          <cell r="DR31">
            <v>1120</v>
          </cell>
          <cell r="DU31">
            <v>0</v>
          </cell>
          <cell r="DV31">
            <v>0</v>
          </cell>
          <cell r="DW31">
            <v>700</v>
          </cell>
          <cell r="DX31">
            <v>0</v>
          </cell>
          <cell r="DY31">
            <v>0</v>
          </cell>
          <cell r="EA31">
            <v>930</v>
          </cell>
          <cell r="EB31">
            <v>800</v>
          </cell>
          <cell r="EC31">
            <v>0</v>
          </cell>
          <cell r="ED31">
            <v>0</v>
          </cell>
          <cell r="EE31">
            <v>0</v>
          </cell>
          <cell r="EG31">
            <v>930</v>
          </cell>
          <cell r="EH31">
            <v>0</v>
          </cell>
          <cell r="EI31">
            <v>0</v>
          </cell>
          <cell r="EJ31">
            <v>0</v>
          </cell>
          <cell r="EK31">
            <v>0</v>
          </cell>
          <cell r="EM31">
            <v>930</v>
          </cell>
          <cell r="EN31">
            <v>870</v>
          </cell>
          <cell r="EO31">
            <v>783</v>
          </cell>
          <cell r="EP31">
            <v>978</v>
          </cell>
          <cell r="EQ31">
            <v>978</v>
          </cell>
          <cell r="ES31">
            <v>906</v>
          </cell>
          <cell r="ET31">
            <v>749</v>
          </cell>
          <cell r="EU31">
            <v>760</v>
          </cell>
          <cell r="EV31">
            <v>909</v>
          </cell>
          <cell r="EW31">
            <v>909</v>
          </cell>
          <cell r="EY31">
            <v>906</v>
          </cell>
          <cell r="EZ31">
            <v>767</v>
          </cell>
          <cell r="FA31">
            <v>760</v>
          </cell>
          <cell r="FB31">
            <v>909</v>
          </cell>
          <cell r="FC31">
            <v>909</v>
          </cell>
          <cell r="FE31">
            <v>906</v>
          </cell>
          <cell r="FF31">
            <v>770</v>
          </cell>
          <cell r="FG31">
            <v>0</v>
          </cell>
          <cell r="FH31">
            <v>0</v>
          </cell>
          <cell r="FI31">
            <v>0</v>
          </cell>
          <cell r="FK31">
            <v>906</v>
          </cell>
          <cell r="FL31">
            <v>770</v>
          </cell>
          <cell r="FM31">
            <v>0</v>
          </cell>
          <cell r="FN31">
            <v>0</v>
          </cell>
          <cell r="FO31">
            <v>0</v>
          </cell>
          <cell r="FQ31">
            <v>906</v>
          </cell>
          <cell r="FR31">
            <v>829</v>
          </cell>
          <cell r="FS31">
            <v>692</v>
          </cell>
          <cell r="FT31">
            <v>725</v>
          </cell>
          <cell r="FU31">
            <v>725</v>
          </cell>
          <cell r="FW31">
            <v>906</v>
          </cell>
          <cell r="FX31">
            <v>770</v>
          </cell>
          <cell r="FY31">
            <v>726</v>
          </cell>
          <cell r="FZ31">
            <v>726</v>
          </cell>
          <cell r="GA31">
            <v>726</v>
          </cell>
          <cell r="GC31">
            <v>906</v>
          </cell>
          <cell r="GD31">
            <v>829</v>
          </cell>
          <cell r="GE31">
            <v>755</v>
          </cell>
          <cell r="GF31">
            <v>755</v>
          </cell>
          <cell r="GG31">
            <v>755</v>
          </cell>
          <cell r="GI31">
            <v>906</v>
          </cell>
          <cell r="GJ31">
            <v>829</v>
          </cell>
          <cell r="GK31">
            <v>755</v>
          </cell>
          <cell r="GL31">
            <v>760</v>
          </cell>
          <cell r="GM31">
            <v>760</v>
          </cell>
          <cell r="GO31">
            <v>906</v>
          </cell>
          <cell r="GP31">
            <v>829</v>
          </cell>
          <cell r="GQ31">
            <v>755</v>
          </cell>
          <cell r="GR31">
            <v>760</v>
          </cell>
          <cell r="GS31">
            <v>760</v>
          </cell>
          <cell r="GU31">
            <v>930</v>
          </cell>
          <cell r="GV31">
            <v>870</v>
          </cell>
          <cell r="GW31">
            <v>783</v>
          </cell>
          <cell r="GX31">
            <v>978</v>
          </cell>
          <cell r="GY31">
            <v>978</v>
          </cell>
          <cell r="HA31">
            <v>930</v>
          </cell>
          <cell r="HB31">
            <v>870</v>
          </cell>
          <cell r="HC31">
            <v>0</v>
          </cell>
          <cell r="HD31">
            <v>0</v>
          </cell>
          <cell r="HE31">
            <v>0</v>
          </cell>
          <cell r="HG31">
            <v>930</v>
          </cell>
          <cell r="HH31">
            <v>870</v>
          </cell>
          <cell r="HI31">
            <v>0</v>
          </cell>
          <cell r="HJ31">
            <v>0</v>
          </cell>
          <cell r="HK31">
            <v>0</v>
          </cell>
          <cell r="HM31">
            <v>906</v>
          </cell>
          <cell r="HN31">
            <v>787</v>
          </cell>
          <cell r="HO31">
            <v>0</v>
          </cell>
          <cell r="HP31">
            <v>0</v>
          </cell>
          <cell r="HQ31">
            <v>0</v>
          </cell>
          <cell r="HS31">
            <v>906</v>
          </cell>
          <cell r="HT31">
            <v>767.33221299480999</v>
          </cell>
          <cell r="HU31">
            <v>772.7599477287115</v>
          </cell>
          <cell r="HV31">
            <v>890.30836612309156</v>
          </cell>
          <cell r="HW31">
            <v>890.30836612309156</v>
          </cell>
          <cell r="HY31">
            <v>906</v>
          </cell>
          <cell r="HZ31">
            <v>0</v>
          </cell>
          <cell r="IA31">
            <v>0</v>
          </cell>
          <cell r="IB31">
            <v>0</v>
          </cell>
          <cell r="IC31">
            <v>0</v>
          </cell>
          <cell r="IE31">
            <v>906</v>
          </cell>
          <cell r="IF31">
            <v>829</v>
          </cell>
          <cell r="IG31">
            <v>710</v>
          </cell>
          <cell r="IH31">
            <v>0</v>
          </cell>
          <cell r="II31">
            <v>0</v>
          </cell>
          <cell r="IK31">
            <v>906</v>
          </cell>
          <cell r="IL31">
            <v>855</v>
          </cell>
          <cell r="IM31">
            <v>726</v>
          </cell>
          <cell r="IN31">
            <v>0</v>
          </cell>
          <cell r="IO31">
            <v>0</v>
          </cell>
          <cell r="IQ31">
            <v>906</v>
          </cell>
          <cell r="IR31">
            <v>829</v>
          </cell>
          <cell r="IS31">
            <v>755</v>
          </cell>
          <cell r="IT31">
            <v>755</v>
          </cell>
          <cell r="IU31">
            <v>755</v>
          </cell>
          <cell r="IW31">
            <v>906</v>
          </cell>
          <cell r="IX31">
            <v>829</v>
          </cell>
          <cell r="IY31">
            <v>755</v>
          </cell>
          <cell r="IZ31">
            <v>755</v>
          </cell>
          <cell r="JA31">
            <v>755</v>
          </cell>
          <cell r="JC31">
            <v>906</v>
          </cell>
          <cell r="JD31">
            <v>829</v>
          </cell>
          <cell r="JE31">
            <v>755</v>
          </cell>
          <cell r="JF31">
            <v>760</v>
          </cell>
          <cell r="JG31">
            <v>760</v>
          </cell>
          <cell r="JJ31">
            <v>610</v>
          </cell>
          <cell r="JK31">
            <v>986</v>
          </cell>
          <cell r="JL31">
            <v>980</v>
          </cell>
          <cell r="JM31">
            <v>1136</v>
          </cell>
          <cell r="JN31">
            <v>1136</v>
          </cell>
          <cell r="JP31">
            <v>930</v>
          </cell>
          <cell r="JQ31">
            <v>0</v>
          </cell>
          <cell r="JR31">
            <v>0</v>
          </cell>
          <cell r="JS31">
            <v>0</v>
          </cell>
          <cell r="JT31">
            <v>0</v>
          </cell>
          <cell r="JV31">
            <v>906</v>
          </cell>
          <cell r="JW31">
            <v>0</v>
          </cell>
          <cell r="JX31">
            <v>0</v>
          </cell>
          <cell r="JY31">
            <v>0</v>
          </cell>
          <cell r="JZ31">
            <v>0</v>
          </cell>
          <cell r="KB31">
            <v>906</v>
          </cell>
          <cell r="KC31">
            <v>767.33221299480999</v>
          </cell>
          <cell r="KD31">
            <v>0</v>
          </cell>
          <cell r="KE31">
            <v>0</v>
          </cell>
          <cell r="KF31">
            <v>0</v>
          </cell>
          <cell r="KH31">
            <v>906</v>
          </cell>
          <cell r="KI31">
            <v>0</v>
          </cell>
          <cell r="KJ31">
            <v>692</v>
          </cell>
          <cell r="KK31">
            <v>0</v>
          </cell>
          <cell r="KL31">
            <v>0</v>
          </cell>
          <cell r="KN31">
            <v>906</v>
          </cell>
          <cell r="KO31">
            <v>829</v>
          </cell>
          <cell r="KP31">
            <v>726</v>
          </cell>
          <cell r="KQ31">
            <v>0</v>
          </cell>
          <cell r="KR31">
            <v>0</v>
          </cell>
          <cell r="KT31">
            <v>906</v>
          </cell>
          <cell r="KU31">
            <v>829</v>
          </cell>
          <cell r="KV31">
            <v>755</v>
          </cell>
          <cell r="KW31">
            <v>755</v>
          </cell>
          <cell r="KX31">
            <v>755</v>
          </cell>
          <cell r="KZ31">
            <v>906</v>
          </cell>
          <cell r="LA31">
            <v>829</v>
          </cell>
          <cell r="LB31">
            <v>755</v>
          </cell>
          <cell r="LC31">
            <v>760</v>
          </cell>
          <cell r="LD31">
            <v>760</v>
          </cell>
          <cell r="LF31">
            <v>0</v>
          </cell>
          <cell r="LG31">
            <v>0</v>
          </cell>
          <cell r="LH31">
            <v>0</v>
          </cell>
          <cell r="LI31">
            <v>0</v>
          </cell>
          <cell r="LJ31">
            <v>0</v>
          </cell>
          <cell r="LL31">
            <v>755</v>
          </cell>
          <cell r="LN31">
            <v>906</v>
          </cell>
          <cell r="LO31">
            <v>828.97333333333336</v>
          </cell>
          <cell r="LP31">
            <v>754.97333333333336</v>
          </cell>
          <cell r="LQ31">
            <v>756.6355962051075</v>
          </cell>
          <cell r="LR31">
            <v>756.6355962051075</v>
          </cell>
        </row>
        <row r="32">
          <cell r="B32" t="str">
            <v>Free Cash Flow</v>
          </cell>
          <cell r="C32" t="str">
            <v>Free Cash Flow</v>
          </cell>
          <cell r="D32">
            <v>-175</v>
          </cell>
          <cell r="E32">
            <v>-63</v>
          </cell>
          <cell r="F32">
            <v>6</v>
          </cell>
          <cell r="G32">
            <v>0</v>
          </cell>
          <cell r="H32">
            <v>-232</v>
          </cell>
          <cell r="J32">
            <v>-225</v>
          </cell>
          <cell r="K32">
            <v>-51</v>
          </cell>
          <cell r="L32">
            <v>-11</v>
          </cell>
          <cell r="M32">
            <v>94</v>
          </cell>
          <cell r="N32">
            <v>-193</v>
          </cell>
          <cell r="P32">
            <v>-195</v>
          </cell>
          <cell r="Q32">
            <v>-75</v>
          </cell>
          <cell r="R32">
            <v>-84</v>
          </cell>
          <cell r="S32">
            <v>0</v>
          </cell>
          <cell r="T32">
            <v>-354</v>
          </cell>
          <cell r="V32">
            <v>-175</v>
          </cell>
          <cell r="W32">
            <v>-63</v>
          </cell>
          <cell r="X32">
            <v>6</v>
          </cell>
          <cell r="Y32">
            <v>0</v>
          </cell>
          <cell r="Z32">
            <v>-232</v>
          </cell>
          <cell r="AB32">
            <v>-225</v>
          </cell>
          <cell r="AC32">
            <v>-51</v>
          </cell>
          <cell r="AD32">
            <v>-11</v>
          </cell>
          <cell r="AE32">
            <v>94</v>
          </cell>
          <cell r="AF32">
            <v>-193</v>
          </cell>
          <cell r="AH32">
            <v>-195</v>
          </cell>
          <cell r="AI32">
            <v>-75</v>
          </cell>
          <cell r="AJ32">
            <v>-84</v>
          </cell>
          <cell r="AK32">
            <v>24</v>
          </cell>
          <cell r="AL32">
            <v>-330</v>
          </cell>
          <cell r="AN32">
            <v>-392</v>
          </cell>
          <cell r="AO32">
            <v>5</v>
          </cell>
          <cell r="AP32">
            <v>60</v>
          </cell>
          <cell r="AQ32">
            <v>337</v>
          </cell>
          <cell r="AR32">
            <v>10</v>
          </cell>
          <cell r="AT32">
            <v>-202</v>
          </cell>
          <cell r="AU32">
            <v>36</v>
          </cell>
          <cell r="AV32">
            <v>12.5</v>
          </cell>
          <cell r="AW32">
            <v>201.5</v>
          </cell>
          <cell r="AX32">
            <v>48</v>
          </cell>
          <cell r="AZ32">
            <v>-202</v>
          </cell>
          <cell r="BA32">
            <v>36</v>
          </cell>
          <cell r="BB32">
            <v>12.5</v>
          </cell>
          <cell r="BC32">
            <v>201.5</v>
          </cell>
          <cell r="BD32">
            <v>48</v>
          </cell>
          <cell r="BF32">
            <v>-235.63049999999987</v>
          </cell>
          <cell r="BG32">
            <v>34.326333333332968</v>
          </cell>
          <cell r="BH32">
            <v>-19.598999999999705</v>
          </cell>
          <cell r="BI32">
            <v>189.20100000000048</v>
          </cell>
          <cell r="BJ32">
            <v>-31.70216666666613</v>
          </cell>
          <cell r="BL32">
            <v>-202</v>
          </cell>
          <cell r="BM32">
            <v>36</v>
          </cell>
          <cell r="BN32">
            <v>12.5</v>
          </cell>
          <cell r="BO32">
            <v>201.5</v>
          </cell>
          <cell r="BP32">
            <v>48</v>
          </cell>
          <cell r="BR32">
            <v>-392</v>
          </cell>
          <cell r="BS32">
            <v>5</v>
          </cell>
          <cell r="BT32">
            <v>60</v>
          </cell>
          <cell r="BU32">
            <v>337</v>
          </cell>
          <cell r="BV32">
            <v>10</v>
          </cell>
          <cell r="BX32">
            <v>-202</v>
          </cell>
          <cell r="BY32">
            <v>36</v>
          </cell>
          <cell r="BZ32">
            <v>12.5</v>
          </cell>
          <cell r="CA32">
            <v>201.5</v>
          </cell>
          <cell r="CB32">
            <v>48</v>
          </cell>
          <cell r="CD32">
            <v>-110.4</v>
          </cell>
          <cell r="CE32">
            <v>-60</v>
          </cell>
          <cell r="CF32">
            <v>-87.4</v>
          </cell>
          <cell r="CG32">
            <v>196</v>
          </cell>
          <cell r="CH32">
            <v>-61.800000000000011</v>
          </cell>
          <cell r="CJ32">
            <v>-211</v>
          </cell>
          <cell r="CK32">
            <v>44.4</v>
          </cell>
          <cell r="CL32">
            <v>1.4</v>
          </cell>
          <cell r="CM32">
            <v>189</v>
          </cell>
          <cell r="CN32">
            <v>23.800000000000011</v>
          </cell>
          <cell r="CP32">
            <v>-109.7259095600001</v>
          </cell>
          <cell r="CQ32">
            <v>-130.19164166000007</v>
          </cell>
          <cell r="CR32">
            <v>25.060490631266816</v>
          </cell>
          <cell r="CS32">
            <v>115.93279068126689</v>
          </cell>
          <cell r="CT32">
            <v>-98.924269907466467</v>
          </cell>
          <cell r="CV32">
            <v>-109.7259095600001</v>
          </cell>
          <cell r="CW32">
            <v>-130.19164166000007</v>
          </cell>
          <cell r="CX32">
            <v>25.060490631266816</v>
          </cell>
          <cell r="CY32">
            <v>115.93279068126689</v>
          </cell>
          <cell r="CZ32">
            <v>-98.924269907466467</v>
          </cell>
          <cell r="DB32">
            <v>-150</v>
          </cell>
          <cell r="DC32">
            <v>56</v>
          </cell>
          <cell r="DD32">
            <v>-5.8</v>
          </cell>
          <cell r="DE32">
            <v>155.30000000000001</v>
          </cell>
          <cell r="DF32">
            <v>55.500000000000014</v>
          </cell>
          <cell r="DH32">
            <v>-150</v>
          </cell>
          <cell r="DI32">
            <v>58</v>
          </cell>
          <cell r="DJ32">
            <v>-21</v>
          </cell>
          <cell r="DK32">
            <v>145</v>
          </cell>
          <cell r="DL32">
            <v>32</v>
          </cell>
          <cell r="DN32">
            <v>0</v>
          </cell>
          <cell r="DO32">
            <v>0</v>
          </cell>
          <cell r="DP32">
            <v>0</v>
          </cell>
          <cell r="DQ32">
            <v>40</v>
          </cell>
          <cell r="DR32">
            <v>40</v>
          </cell>
          <cell r="DU32">
            <v>0</v>
          </cell>
          <cell r="DV32">
            <v>0</v>
          </cell>
          <cell r="DW32">
            <v>0</v>
          </cell>
          <cell r="DX32">
            <v>0</v>
          </cell>
          <cell r="DY32">
            <v>0</v>
          </cell>
          <cell r="EA32">
            <v>-110</v>
          </cell>
          <cell r="EB32">
            <v>-106</v>
          </cell>
          <cell r="EC32">
            <v>0</v>
          </cell>
          <cell r="ED32">
            <v>0</v>
          </cell>
          <cell r="EE32">
            <v>-216</v>
          </cell>
          <cell r="EG32">
            <v>-110</v>
          </cell>
          <cell r="EH32">
            <v>0</v>
          </cell>
          <cell r="EI32">
            <v>0</v>
          </cell>
          <cell r="EJ32">
            <v>0</v>
          </cell>
          <cell r="EK32">
            <v>-110</v>
          </cell>
          <cell r="EM32">
            <v>-110.4</v>
          </cell>
          <cell r="EN32">
            <v>-60</v>
          </cell>
          <cell r="EO32">
            <v>-87.4</v>
          </cell>
          <cell r="EP32">
            <v>196</v>
          </cell>
          <cell r="EQ32">
            <v>-61.800000000000011</v>
          </cell>
          <cell r="ES32">
            <v>-195</v>
          </cell>
          <cell r="ET32">
            <v>-156.80000000000001</v>
          </cell>
          <cell r="EU32">
            <v>11</v>
          </cell>
          <cell r="EV32">
            <v>149</v>
          </cell>
          <cell r="EW32">
            <v>-191.8</v>
          </cell>
          <cell r="EY32">
            <v>-195</v>
          </cell>
          <cell r="EZ32">
            <v>-156.80000000000001</v>
          </cell>
          <cell r="FA32">
            <v>11</v>
          </cell>
          <cell r="FB32">
            <v>149</v>
          </cell>
          <cell r="FC32">
            <v>-191.8</v>
          </cell>
          <cell r="FE32">
            <v>-195</v>
          </cell>
          <cell r="FF32">
            <v>-138</v>
          </cell>
          <cell r="FG32">
            <v>0</v>
          </cell>
          <cell r="FH32">
            <v>0</v>
          </cell>
          <cell r="FI32">
            <v>-333</v>
          </cell>
          <cell r="FK32">
            <v>-195</v>
          </cell>
          <cell r="FL32">
            <v>-138</v>
          </cell>
          <cell r="FM32">
            <v>0</v>
          </cell>
          <cell r="FN32">
            <v>0</v>
          </cell>
          <cell r="FO32">
            <v>-333</v>
          </cell>
          <cell r="FQ32">
            <v>-195</v>
          </cell>
          <cell r="FR32">
            <v>-75</v>
          </cell>
          <cell r="FS32">
            <v>-152.5</v>
          </cell>
          <cell r="FT32">
            <v>32.4</v>
          </cell>
          <cell r="FU32">
            <v>-390.1</v>
          </cell>
          <cell r="FW32">
            <v>-195</v>
          </cell>
          <cell r="FX32">
            <v>-138</v>
          </cell>
          <cell r="FY32">
            <v>-111</v>
          </cell>
          <cell r="FZ32">
            <v>-111</v>
          </cell>
          <cell r="GA32">
            <v>-555</v>
          </cell>
          <cell r="GC32">
            <v>-195</v>
          </cell>
          <cell r="GD32">
            <v>-75</v>
          </cell>
          <cell r="GE32">
            <v>-84</v>
          </cell>
          <cell r="GF32">
            <v>0</v>
          </cell>
          <cell r="GG32">
            <v>-354</v>
          </cell>
          <cell r="GI32">
            <v>-195</v>
          </cell>
          <cell r="GJ32">
            <v>-75</v>
          </cell>
          <cell r="GK32">
            <v>-84</v>
          </cell>
          <cell r="GL32">
            <v>5</v>
          </cell>
          <cell r="GM32">
            <v>-349</v>
          </cell>
          <cell r="GO32">
            <v>-195</v>
          </cell>
          <cell r="GP32">
            <v>-75</v>
          </cell>
          <cell r="GQ32">
            <v>-84</v>
          </cell>
          <cell r="GR32">
            <v>5</v>
          </cell>
          <cell r="GS32">
            <v>-349</v>
          </cell>
          <cell r="GU32">
            <v>-110.4</v>
          </cell>
          <cell r="GV32">
            <v>-60</v>
          </cell>
          <cell r="GW32">
            <v>-87.4</v>
          </cell>
          <cell r="GX32">
            <v>196</v>
          </cell>
          <cell r="GY32">
            <v>-61.800000000000011</v>
          </cell>
          <cell r="HA32">
            <v>-110</v>
          </cell>
          <cell r="HB32">
            <v>-60</v>
          </cell>
          <cell r="HC32">
            <v>0</v>
          </cell>
          <cell r="HD32">
            <v>0</v>
          </cell>
          <cell r="HE32">
            <v>-170</v>
          </cell>
          <cell r="HG32">
            <v>-110</v>
          </cell>
          <cell r="HH32">
            <v>-60</v>
          </cell>
          <cell r="HI32">
            <v>0</v>
          </cell>
          <cell r="HJ32">
            <v>0</v>
          </cell>
          <cell r="HK32">
            <v>-170</v>
          </cell>
          <cell r="HM32">
            <v>-195</v>
          </cell>
          <cell r="HN32">
            <v>-119</v>
          </cell>
          <cell r="HO32">
            <v>0</v>
          </cell>
          <cell r="HP32">
            <v>0</v>
          </cell>
          <cell r="HQ32">
            <v>-314</v>
          </cell>
          <cell r="HS32">
            <v>-195</v>
          </cell>
          <cell r="HT32">
            <v>-137.60226595519032</v>
          </cell>
          <cell r="HU32">
            <v>4.4277347339017297</v>
          </cell>
          <cell r="HV32">
            <v>117.54841839438006</v>
          </cell>
          <cell r="HW32">
            <v>-210.62611282690852</v>
          </cell>
          <cell r="HY32">
            <v>-195</v>
          </cell>
          <cell r="HZ32">
            <v>0</v>
          </cell>
          <cell r="IA32">
            <v>0</v>
          </cell>
          <cell r="IB32">
            <v>0</v>
          </cell>
          <cell r="IC32">
            <v>-195</v>
          </cell>
          <cell r="IE32">
            <v>-195</v>
          </cell>
          <cell r="IF32">
            <v>-75</v>
          </cell>
          <cell r="IG32">
            <v>-134.5</v>
          </cell>
          <cell r="IH32">
            <v>0</v>
          </cell>
          <cell r="II32">
            <v>-404.5</v>
          </cell>
          <cell r="IK32">
            <v>-195</v>
          </cell>
          <cell r="IL32">
            <v>5</v>
          </cell>
          <cell r="IM32">
            <v>-111</v>
          </cell>
          <cell r="IN32">
            <v>0</v>
          </cell>
          <cell r="IO32">
            <v>-301</v>
          </cell>
          <cell r="IQ32">
            <v>-195</v>
          </cell>
          <cell r="IR32">
            <v>-75</v>
          </cell>
          <cell r="IS32">
            <v>-84</v>
          </cell>
          <cell r="IT32">
            <v>0</v>
          </cell>
          <cell r="IU32">
            <v>-354</v>
          </cell>
          <cell r="IW32">
            <v>-195</v>
          </cell>
          <cell r="IX32">
            <v>-75</v>
          </cell>
          <cell r="IY32">
            <v>-84</v>
          </cell>
          <cell r="IZ32">
            <v>0</v>
          </cell>
          <cell r="JA32">
            <v>-354</v>
          </cell>
          <cell r="JC32">
            <v>-195</v>
          </cell>
          <cell r="JD32">
            <v>-75</v>
          </cell>
          <cell r="JE32">
            <v>-84</v>
          </cell>
          <cell r="JF32">
            <v>5</v>
          </cell>
          <cell r="JG32">
            <v>-349</v>
          </cell>
          <cell r="JJ32">
            <v>-150</v>
          </cell>
          <cell r="JK32">
            <v>56</v>
          </cell>
          <cell r="JL32">
            <v>-5.8</v>
          </cell>
          <cell r="JM32">
            <v>155.30000000000001</v>
          </cell>
          <cell r="JN32">
            <v>55.500000000000014</v>
          </cell>
          <cell r="JP32">
            <v>-110</v>
          </cell>
          <cell r="JQ32">
            <v>0</v>
          </cell>
          <cell r="JR32">
            <v>0</v>
          </cell>
          <cell r="JS32">
            <v>0</v>
          </cell>
          <cell r="JT32">
            <v>0</v>
          </cell>
          <cell r="JV32">
            <v>-195</v>
          </cell>
          <cell r="JW32">
            <v>0</v>
          </cell>
          <cell r="JX32">
            <v>0</v>
          </cell>
          <cell r="JY32">
            <v>0</v>
          </cell>
          <cell r="JZ32">
            <v>-195</v>
          </cell>
          <cell r="KB32">
            <v>-195</v>
          </cell>
          <cell r="KC32">
            <v>-137.60226595519032</v>
          </cell>
          <cell r="KD32">
            <v>0</v>
          </cell>
          <cell r="KE32">
            <v>0</v>
          </cell>
          <cell r="KF32">
            <v>-332.60226595519032</v>
          </cell>
          <cell r="KH32">
            <v>-195</v>
          </cell>
          <cell r="KI32">
            <v>0</v>
          </cell>
          <cell r="KJ32">
            <v>-152.5</v>
          </cell>
          <cell r="KK32">
            <v>0</v>
          </cell>
          <cell r="KL32">
            <v>-347.5</v>
          </cell>
          <cell r="KN32">
            <v>-195</v>
          </cell>
          <cell r="KO32">
            <v>-75</v>
          </cell>
          <cell r="KP32">
            <v>-111</v>
          </cell>
          <cell r="KQ32">
            <v>0</v>
          </cell>
          <cell r="KR32">
            <v>-381</v>
          </cell>
          <cell r="KT32">
            <v>-195</v>
          </cell>
          <cell r="KU32">
            <v>-75</v>
          </cell>
          <cell r="KV32">
            <v>-84</v>
          </cell>
          <cell r="KW32">
            <v>0</v>
          </cell>
          <cell r="KX32">
            <v>-354</v>
          </cell>
          <cell r="KZ32">
            <v>-195</v>
          </cell>
          <cell r="LA32">
            <v>-75</v>
          </cell>
          <cell r="LB32">
            <v>-84</v>
          </cell>
          <cell r="LC32">
            <v>5</v>
          </cell>
          <cell r="LD32">
            <v>-349</v>
          </cell>
          <cell r="LF32">
            <v>0</v>
          </cell>
          <cell r="LG32">
            <v>0</v>
          </cell>
          <cell r="LH32">
            <v>0</v>
          </cell>
          <cell r="LI32">
            <v>0</v>
          </cell>
          <cell r="LJ32">
            <v>0</v>
          </cell>
          <cell r="LL32">
            <v>-84</v>
          </cell>
          <cell r="LN32">
            <v>-195</v>
          </cell>
          <cell r="LO32">
            <v>-67.292307692307688</v>
          </cell>
          <cell r="LP32">
            <v>-67.95</v>
          </cell>
          <cell r="LQ32">
            <v>4.7483622392919962</v>
          </cell>
          <cell r="LR32">
            <v>-316.54760332053098</v>
          </cell>
        </row>
        <row r="33">
          <cell r="B33" t="str">
            <v>CCC Days</v>
          </cell>
          <cell r="C33" t="str">
            <v>CCC Days</v>
          </cell>
          <cell r="D33">
            <v>73</v>
          </cell>
          <cell r="E33">
            <v>65</v>
          </cell>
          <cell r="F33">
            <v>59</v>
          </cell>
          <cell r="G33">
            <v>65</v>
          </cell>
          <cell r="H33">
            <v>65</v>
          </cell>
          <cell r="J33">
            <v>72</v>
          </cell>
          <cell r="K33">
            <v>77</v>
          </cell>
          <cell r="L33">
            <v>70</v>
          </cell>
          <cell r="M33">
            <v>61</v>
          </cell>
          <cell r="N33">
            <v>61</v>
          </cell>
          <cell r="P33">
            <v>92</v>
          </cell>
          <cell r="Q33">
            <v>85</v>
          </cell>
          <cell r="R33">
            <v>64</v>
          </cell>
          <cell r="S33">
            <v>77</v>
          </cell>
          <cell r="T33">
            <v>77</v>
          </cell>
          <cell r="V33">
            <v>73</v>
          </cell>
          <cell r="W33">
            <v>65</v>
          </cell>
          <cell r="X33">
            <v>59</v>
          </cell>
          <cell r="Y33">
            <v>65</v>
          </cell>
          <cell r="Z33">
            <v>65</v>
          </cell>
          <cell r="AB33">
            <v>72</v>
          </cell>
          <cell r="AC33">
            <v>77</v>
          </cell>
          <cell r="AD33">
            <v>70</v>
          </cell>
          <cell r="AE33">
            <v>61</v>
          </cell>
          <cell r="AF33">
            <v>61</v>
          </cell>
          <cell r="AH33">
            <v>92</v>
          </cell>
          <cell r="AI33">
            <v>85</v>
          </cell>
          <cell r="AJ33">
            <v>64</v>
          </cell>
          <cell r="AK33">
            <v>77</v>
          </cell>
          <cell r="AL33">
            <v>77</v>
          </cell>
          <cell r="AN33">
            <v>93</v>
          </cell>
          <cell r="AO33">
            <v>88</v>
          </cell>
          <cell r="AP33">
            <v>73</v>
          </cell>
          <cell r="AQ33">
            <v>66</v>
          </cell>
          <cell r="AR33">
            <v>66</v>
          </cell>
          <cell r="AT33">
            <v>89</v>
          </cell>
          <cell r="AU33">
            <v>76</v>
          </cell>
          <cell r="AV33">
            <v>66</v>
          </cell>
          <cell r="AW33">
            <v>59</v>
          </cell>
          <cell r="AX33">
            <v>59</v>
          </cell>
          <cell r="AZ33">
            <v>89</v>
          </cell>
          <cell r="BA33">
            <v>76</v>
          </cell>
          <cell r="BB33">
            <v>66</v>
          </cell>
          <cell r="BC33">
            <v>59</v>
          </cell>
          <cell r="BD33">
            <v>59</v>
          </cell>
          <cell r="BF33">
            <v>94</v>
          </cell>
          <cell r="BG33">
            <v>82.6</v>
          </cell>
          <cell r="BH33">
            <v>78.900000000000006</v>
          </cell>
          <cell r="BI33">
            <v>75.099999999999994</v>
          </cell>
          <cell r="BJ33">
            <v>75.099999999999994</v>
          </cell>
          <cell r="BL33">
            <v>89</v>
          </cell>
          <cell r="BM33">
            <v>76</v>
          </cell>
          <cell r="BN33">
            <v>66</v>
          </cell>
          <cell r="BO33">
            <v>59</v>
          </cell>
          <cell r="BP33">
            <v>59</v>
          </cell>
          <cell r="BR33">
            <v>93</v>
          </cell>
          <cell r="BS33">
            <v>88</v>
          </cell>
          <cell r="BT33">
            <v>73</v>
          </cell>
          <cell r="BU33">
            <v>66</v>
          </cell>
          <cell r="BV33">
            <v>66</v>
          </cell>
          <cell r="BX33">
            <v>89</v>
          </cell>
          <cell r="BY33">
            <v>76</v>
          </cell>
          <cell r="BZ33">
            <v>66</v>
          </cell>
          <cell r="CA33">
            <v>59</v>
          </cell>
          <cell r="CB33">
            <v>59</v>
          </cell>
          <cell r="CD33">
            <v>87</v>
          </cell>
          <cell r="CE33">
            <v>79</v>
          </cell>
          <cell r="CF33">
            <v>74</v>
          </cell>
          <cell r="CG33">
            <v>75</v>
          </cell>
          <cell r="CH33">
            <v>75</v>
          </cell>
          <cell r="CJ33">
            <v>94</v>
          </cell>
          <cell r="CK33">
            <v>82.6</v>
          </cell>
          <cell r="CL33">
            <v>78.900000000000006</v>
          </cell>
          <cell r="CM33">
            <v>75.099999999999994</v>
          </cell>
          <cell r="CN33">
            <v>75.099999999999994</v>
          </cell>
          <cell r="CP33">
            <v>88</v>
          </cell>
          <cell r="CQ33">
            <v>94</v>
          </cell>
          <cell r="CR33">
            <v>84</v>
          </cell>
          <cell r="CS33">
            <v>91</v>
          </cell>
          <cell r="CT33">
            <v>91</v>
          </cell>
          <cell r="CV33">
            <v>88</v>
          </cell>
          <cell r="CW33">
            <v>94</v>
          </cell>
          <cell r="CX33">
            <v>84</v>
          </cell>
          <cell r="CY33">
            <v>91</v>
          </cell>
          <cell r="CZ33">
            <v>91</v>
          </cell>
          <cell r="DB33">
            <v>80</v>
          </cell>
          <cell r="DC33">
            <v>67</v>
          </cell>
          <cell r="DD33">
            <v>49</v>
          </cell>
          <cell r="DE33">
            <v>50</v>
          </cell>
          <cell r="DF33">
            <v>54</v>
          </cell>
          <cell r="DH33">
            <v>85</v>
          </cell>
          <cell r="DI33">
            <v>76</v>
          </cell>
          <cell r="DJ33">
            <v>54</v>
          </cell>
          <cell r="DK33">
            <v>50</v>
          </cell>
          <cell r="DL33">
            <v>56</v>
          </cell>
          <cell r="DN33">
            <v>0</v>
          </cell>
          <cell r="DO33">
            <v>0</v>
          </cell>
          <cell r="DP33">
            <v>0</v>
          </cell>
          <cell r="DQ33">
            <v>56</v>
          </cell>
          <cell r="DR33">
            <v>56</v>
          </cell>
          <cell r="DU33">
            <v>0</v>
          </cell>
          <cell r="DV33">
            <v>0</v>
          </cell>
          <cell r="DW33">
            <v>0</v>
          </cell>
          <cell r="DX33">
            <v>0</v>
          </cell>
          <cell r="DY33">
            <v>0</v>
          </cell>
          <cell r="EA33">
            <v>87</v>
          </cell>
          <cell r="EB33">
            <v>83</v>
          </cell>
          <cell r="EC33">
            <v>0</v>
          </cell>
          <cell r="ED33">
            <v>0</v>
          </cell>
          <cell r="EE33">
            <v>0</v>
          </cell>
          <cell r="EG33">
            <v>87</v>
          </cell>
          <cell r="EH33">
            <v>0</v>
          </cell>
          <cell r="EI33">
            <v>0</v>
          </cell>
          <cell r="EJ33">
            <v>0</v>
          </cell>
          <cell r="EK33">
            <v>0</v>
          </cell>
          <cell r="EM33">
            <v>87</v>
          </cell>
          <cell r="EN33">
            <v>79</v>
          </cell>
          <cell r="EO33">
            <v>74</v>
          </cell>
          <cell r="EP33">
            <v>75</v>
          </cell>
          <cell r="EQ33">
            <v>75</v>
          </cell>
          <cell r="ES33">
            <v>92</v>
          </cell>
          <cell r="ET33">
            <v>86</v>
          </cell>
          <cell r="EU33">
            <v>70</v>
          </cell>
          <cell r="EV33">
            <v>63</v>
          </cell>
          <cell r="EW33">
            <v>63</v>
          </cell>
          <cell r="EY33">
            <v>92</v>
          </cell>
          <cell r="EZ33">
            <v>86</v>
          </cell>
          <cell r="FA33">
            <v>70</v>
          </cell>
          <cell r="FB33">
            <v>63</v>
          </cell>
          <cell r="FC33">
            <v>63</v>
          </cell>
          <cell r="FE33">
            <v>92</v>
          </cell>
          <cell r="FF33">
            <v>83</v>
          </cell>
          <cell r="FG33">
            <v>0</v>
          </cell>
          <cell r="FH33">
            <v>0</v>
          </cell>
          <cell r="FI33">
            <v>0</v>
          </cell>
          <cell r="FK33">
            <v>92</v>
          </cell>
          <cell r="FL33">
            <v>83</v>
          </cell>
          <cell r="FM33">
            <v>0</v>
          </cell>
          <cell r="FN33">
            <v>0</v>
          </cell>
          <cell r="FO33">
            <v>0</v>
          </cell>
          <cell r="FQ33">
            <v>92</v>
          </cell>
          <cell r="FR33">
            <v>85</v>
          </cell>
          <cell r="FS33">
            <v>89</v>
          </cell>
          <cell r="FT33">
            <v>76</v>
          </cell>
          <cell r="FU33">
            <v>76</v>
          </cell>
          <cell r="FW33">
            <v>92</v>
          </cell>
          <cell r="FX33">
            <v>83</v>
          </cell>
          <cell r="FY33">
            <v>82</v>
          </cell>
          <cell r="FZ33">
            <v>82</v>
          </cell>
          <cell r="GA33">
            <v>82</v>
          </cell>
          <cell r="GC33">
            <v>92</v>
          </cell>
          <cell r="GD33">
            <v>85</v>
          </cell>
          <cell r="GE33">
            <v>64</v>
          </cell>
          <cell r="GF33">
            <v>73</v>
          </cell>
          <cell r="GG33">
            <v>73</v>
          </cell>
          <cell r="GI33">
            <v>92</v>
          </cell>
          <cell r="GJ33">
            <v>85</v>
          </cell>
          <cell r="GK33">
            <v>64</v>
          </cell>
          <cell r="GL33">
            <v>70</v>
          </cell>
          <cell r="GM33">
            <v>67</v>
          </cell>
          <cell r="GO33">
            <v>92</v>
          </cell>
          <cell r="GP33">
            <v>85</v>
          </cell>
          <cell r="GQ33">
            <v>64</v>
          </cell>
          <cell r="GR33">
            <v>72</v>
          </cell>
          <cell r="GS33">
            <v>72</v>
          </cell>
          <cell r="GU33">
            <v>87</v>
          </cell>
          <cell r="GV33">
            <v>79</v>
          </cell>
          <cell r="GW33">
            <v>74</v>
          </cell>
          <cell r="GX33">
            <v>75</v>
          </cell>
          <cell r="GY33">
            <v>75</v>
          </cell>
          <cell r="HA33">
            <v>86</v>
          </cell>
          <cell r="HB33">
            <v>79</v>
          </cell>
          <cell r="HC33">
            <v>0</v>
          </cell>
          <cell r="HD33">
            <v>0</v>
          </cell>
          <cell r="HE33">
            <v>0</v>
          </cell>
          <cell r="HG33">
            <v>86</v>
          </cell>
          <cell r="HH33">
            <v>79</v>
          </cell>
          <cell r="HI33">
            <v>0</v>
          </cell>
          <cell r="HJ33">
            <v>0</v>
          </cell>
          <cell r="HK33">
            <v>0</v>
          </cell>
          <cell r="HM33">
            <v>92</v>
          </cell>
          <cell r="HN33">
            <v>82</v>
          </cell>
          <cell r="HO33">
            <v>0</v>
          </cell>
          <cell r="HP33">
            <v>0</v>
          </cell>
          <cell r="HQ33">
            <v>0</v>
          </cell>
          <cell r="HS33">
            <v>92</v>
          </cell>
          <cell r="HT33">
            <v>88.076759370903176</v>
          </cell>
          <cell r="HU33">
            <v>73.412678807129666</v>
          </cell>
          <cell r="HV33">
            <v>66.049100195822007</v>
          </cell>
          <cell r="HW33">
            <v>66.049100195822007</v>
          </cell>
          <cell r="HY33">
            <v>92</v>
          </cell>
          <cell r="HZ33">
            <v>0</v>
          </cell>
          <cell r="IA33">
            <v>0</v>
          </cell>
          <cell r="IB33">
            <v>0</v>
          </cell>
          <cell r="IC33">
            <v>0</v>
          </cell>
          <cell r="IE33">
            <v>92</v>
          </cell>
          <cell r="IF33">
            <v>85</v>
          </cell>
          <cell r="IG33">
            <v>89</v>
          </cell>
          <cell r="IH33">
            <v>0</v>
          </cell>
          <cell r="II33">
            <v>0</v>
          </cell>
          <cell r="IK33">
            <v>92</v>
          </cell>
          <cell r="IL33">
            <v>88</v>
          </cell>
          <cell r="IM33">
            <v>80</v>
          </cell>
          <cell r="IN33">
            <v>0</v>
          </cell>
          <cell r="IO33">
            <v>0</v>
          </cell>
          <cell r="IQ33">
            <v>92</v>
          </cell>
          <cell r="IR33">
            <v>85</v>
          </cell>
          <cell r="IS33">
            <v>64</v>
          </cell>
          <cell r="IT33">
            <v>74</v>
          </cell>
          <cell r="IU33">
            <v>74</v>
          </cell>
          <cell r="IW33">
            <v>92</v>
          </cell>
          <cell r="IX33">
            <v>85</v>
          </cell>
          <cell r="IY33">
            <v>64</v>
          </cell>
          <cell r="IZ33">
            <v>73</v>
          </cell>
          <cell r="JA33">
            <v>73</v>
          </cell>
          <cell r="JC33">
            <v>92</v>
          </cell>
          <cell r="JD33">
            <v>85</v>
          </cell>
          <cell r="JE33">
            <v>64</v>
          </cell>
          <cell r="JF33">
            <v>72</v>
          </cell>
          <cell r="JG33">
            <v>70</v>
          </cell>
          <cell r="JJ33">
            <v>80</v>
          </cell>
          <cell r="JK33">
            <v>67</v>
          </cell>
          <cell r="JL33">
            <v>49</v>
          </cell>
          <cell r="JM33">
            <v>50</v>
          </cell>
          <cell r="JN33">
            <v>55</v>
          </cell>
          <cell r="JP33">
            <v>86</v>
          </cell>
          <cell r="JQ33">
            <v>0</v>
          </cell>
          <cell r="JR33">
            <v>0</v>
          </cell>
          <cell r="JS33">
            <v>0</v>
          </cell>
          <cell r="JT33">
            <v>0</v>
          </cell>
          <cell r="JV33">
            <v>92</v>
          </cell>
          <cell r="JW33">
            <v>0</v>
          </cell>
          <cell r="JX33">
            <v>0</v>
          </cell>
          <cell r="JY33">
            <v>0</v>
          </cell>
          <cell r="JZ33">
            <v>0</v>
          </cell>
          <cell r="KB33">
            <v>92</v>
          </cell>
          <cell r="KC33">
            <v>88.076759370903176</v>
          </cell>
          <cell r="KD33">
            <v>0</v>
          </cell>
          <cell r="KE33">
            <v>0</v>
          </cell>
          <cell r="KF33">
            <v>0</v>
          </cell>
          <cell r="KH33">
            <v>92</v>
          </cell>
          <cell r="KI33">
            <v>0</v>
          </cell>
          <cell r="KJ33">
            <v>89</v>
          </cell>
          <cell r="KK33">
            <v>0</v>
          </cell>
          <cell r="KL33">
            <v>0</v>
          </cell>
          <cell r="KN33">
            <v>92</v>
          </cell>
          <cell r="KO33">
            <v>85</v>
          </cell>
          <cell r="KP33">
            <v>82</v>
          </cell>
          <cell r="KQ33">
            <v>0</v>
          </cell>
          <cell r="KR33">
            <v>0</v>
          </cell>
          <cell r="KT33">
            <v>92</v>
          </cell>
          <cell r="KU33">
            <v>85</v>
          </cell>
          <cell r="KV33">
            <v>64</v>
          </cell>
          <cell r="KW33">
            <v>73</v>
          </cell>
          <cell r="KX33">
            <v>73</v>
          </cell>
          <cell r="KZ33">
            <v>92</v>
          </cell>
          <cell r="LA33">
            <v>85</v>
          </cell>
          <cell r="LB33">
            <v>64</v>
          </cell>
          <cell r="LC33">
            <v>70</v>
          </cell>
          <cell r="LD33">
            <v>70</v>
          </cell>
          <cell r="LF33">
            <v>0</v>
          </cell>
          <cell r="LG33">
            <v>0</v>
          </cell>
          <cell r="LH33">
            <v>0</v>
          </cell>
          <cell r="LI33">
            <v>0</v>
          </cell>
          <cell r="LJ33">
            <v>0</v>
          </cell>
          <cell r="LL33">
            <v>72</v>
          </cell>
          <cell r="LN33" t="str">
            <v>-</v>
          </cell>
          <cell r="LO33">
            <v>105.57437426213009</v>
          </cell>
          <cell r="LP33">
            <v>90.269025607501476</v>
          </cell>
          <cell r="LQ33">
            <v>89.350536796914199</v>
          </cell>
          <cell r="LR33">
            <v>89.594441735608171</v>
          </cell>
        </row>
        <row r="34">
          <cell r="B34" t="str">
            <v>Net Inventory</v>
          </cell>
          <cell r="C34" t="str">
            <v>Net Inventory</v>
          </cell>
          <cell r="D34">
            <v>613</v>
          </cell>
          <cell r="E34">
            <v>711</v>
          </cell>
          <cell r="F34">
            <v>922</v>
          </cell>
          <cell r="G34">
            <v>884</v>
          </cell>
          <cell r="H34">
            <v>884</v>
          </cell>
          <cell r="J34">
            <v>869</v>
          </cell>
          <cell r="K34">
            <v>960</v>
          </cell>
          <cell r="L34">
            <v>897</v>
          </cell>
          <cell r="M34">
            <v>685</v>
          </cell>
          <cell r="N34">
            <v>685</v>
          </cell>
          <cell r="P34">
            <v>688</v>
          </cell>
          <cell r="Q34">
            <v>788</v>
          </cell>
          <cell r="R34">
            <v>761</v>
          </cell>
          <cell r="S34">
            <v>678</v>
          </cell>
          <cell r="T34">
            <v>678</v>
          </cell>
          <cell r="V34">
            <v>613</v>
          </cell>
          <cell r="W34">
            <v>711</v>
          </cell>
          <cell r="X34">
            <v>922</v>
          </cell>
          <cell r="Y34">
            <v>884</v>
          </cell>
          <cell r="Z34">
            <v>884</v>
          </cell>
          <cell r="AB34">
            <v>869</v>
          </cell>
          <cell r="AC34">
            <v>960</v>
          </cell>
          <cell r="AD34">
            <v>897</v>
          </cell>
          <cell r="AE34">
            <v>685</v>
          </cell>
          <cell r="AF34">
            <v>685</v>
          </cell>
          <cell r="AH34">
            <v>688</v>
          </cell>
          <cell r="AI34">
            <v>799</v>
          </cell>
          <cell r="AJ34">
            <v>761</v>
          </cell>
          <cell r="AK34">
            <v>678</v>
          </cell>
          <cell r="AL34">
            <v>678</v>
          </cell>
          <cell r="AN34">
            <v>997</v>
          </cell>
          <cell r="AO34">
            <v>1010</v>
          </cell>
          <cell r="AP34">
            <v>1003</v>
          </cell>
          <cell r="AQ34">
            <v>896</v>
          </cell>
          <cell r="AR34">
            <v>896</v>
          </cell>
          <cell r="AT34">
            <v>780</v>
          </cell>
          <cell r="AU34">
            <v>750</v>
          </cell>
          <cell r="AV34">
            <v>725</v>
          </cell>
          <cell r="AW34">
            <v>680</v>
          </cell>
          <cell r="AX34">
            <v>680</v>
          </cell>
          <cell r="AZ34">
            <v>780</v>
          </cell>
          <cell r="BA34">
            <v>750</v>
          </cell>
          <cell r="BB34">
            <v>725</v>
          </cell>
          <cell r="BC34">
            <v>680</v>
          </cell>
          <cell r="BD34">
            <v>680</v>
          </cell>
          <cell r="BF34">
            <v>780</v>
          </cell>
          <cell r="BG34">
            <v>750</v>
          </cell>
          <cell r="BH34">
            <v>741</v>
          </cell>
          <cell r="BI34">
            <v>730</v>
          </cell>
          <cell r="BJ34">
            <v>730</v>
          </cell>
          <cell r="BL34">
            <v>780</v>
          </cell>
          <cell r="BM34">
            <v>750</v>
          </cell>
          <cell r="BN34">
            <v>725</v>
          </cell>
          <cell r="BO34">
            <v>680</v>
          </cell>
          <cell r="BP34">
            <v>680</v>
          </cell>
          <cell r="BR34">
            <v>997</v>
          </cell>
          <cell r="BS34">
            <v>1010</v>
          </cell>
          <cell r="BT34">
            <v>1003</v>
          </cell>
          <cell r="BU34">
            <v>896</v>
          </cell>
          <cell r="BV34">
            <v>896</v>
          </cell>
          <cell r="BX34">
            <v>780</v>
          </cell>
          <cell r="BY34">
            <v>750</v>
          </cell>
          <cell r="BZ34">
            <v>725</v>
          </cell>
          <cell r="CA34">
            <v>680</v>
          </cell>
          <cell r="CB34">
            <v>680</v>
          </cell>
          <cell r="CD34">
            <v>700</v>
          </cell>
          <cell r="CE34">
            <v>700</v>
          </cell>
          <cell r="CF34">
            <v>700</v>
          </cell>
          <cell r="CG34">
            <v>700</v>
          </cell>
          <cell r="CH34">
            <v>700</v>
          </cell>
          <cell r="CJ34">
            <v>780</v>
          </cell>
          <cell r="CK34">
            <v>750</v>
          </cell>
          <cell r="CL34">
            <v>741</v>
          </cell>
          <cell r="CM34">
            <v>730</v>
          </cell>
          <cell r="CN34">
            <v>730</v>
          </cell>
          <cell r="CP34">
            <v>742</v>
          </cell>
          <cell r="CQ34">
            <v>781</v>
          </cell>
          <cell r="CR34">
            <v>836</v>
          </cell>
          <cell r="CS34">
            <v>850</v>
          </cell>
          <cell r="CT34">
            <v>850</v>
          </cell>
          <cell r="CV34">
            <v>742</v>
          </cell>
          <cell r="CW34">
            <v>781</v>
          </cell>
          <cell r="CX34">
            <v>836</v>
          </cell>
          <cell r="CY34">
            <v>850</v>
          </cell>
          <cell r="CZ34">
            <v>850</v>
          </cell>
          <cell r="DB34">
            <v>764</v>
          </cell>
          <cell r="DC34">
            <v>697</v>
          </cell>
          <cell r="DD34">
            <v>597</v>
          </cell>
          <cell r="DE34">
            <v>600</v>
          </cell>
          <cell r="DF34">
            <v>600</v>
          </cell>
          <cell r="DH34">
            <v>764</v>
          </cell>
          <cell r="DI34">
            <v>697</v>
          </cell>
          <cell r="DJ34">
            <v>597</v>
          </cell>
          <cell r="DK34">
            <v>600</v>
          </cell>
          <cell r="DL34">
            <v>600</v>
          </cell>
          <cell r="DN34">
            <v>764</v>
          </cell>
          <cell r="DO34">
            <v>697</v>
          </cell>
          <cell r="DP34">
            <v>597</v>
          </cell>
          <cell r="DQ34">
            <v>600</v>
          </cell>
          <cell r="DR34">
            <v>600</v>
          </cell>
          <cell r="DU34">
            <v>0</v>
          </cell>
          <cell r="DV34">
            <v>788</v>
          </cell>
          <cell r="DW34">
            <v>850</v>
          </cell>
          <cell r="DX34">
            <v>0</v>
          </cell>
          <cell r="DY34">
            <v>0</v>
          </cell>
          <cell r="EA34">
            <v>700</v>
          </cell>
          <cell r="EB34">
            <v>788</v>
          </cell>
          <cell r="EC34">
            <v>0</v>
          </cell>
          <cell r="ED34">
            <v>0</v>
          </cell>
          <cell r="EE34">
            <v>0</v>
          </cell>
          <cell r="EG34">
            <v>700</v>
          </cell>
          <cell r="EH34">
            <v>0</v>
          </cell>
          <cell r="EI34">
            <v>0</v>
          </cell>
          <cell r="EJ34">
            <v>0</v>
          </cell>
          <cell r="EK34">
            <v>0</v>
          </cell>
          <cell r="EM34">
            <v>700</v>
          </cell>
          <cell r="EN34">
            <v>700</v>
          </cell>
          <cell r="EO34">
            <v>700</v>
          </cell>
          <cell r="EP34">
            <v>700</v>
          </cell>
          <cell r="EQ34">
            <v>700</v>
          </cell>
          <cell r="ES34">
            <v>688</v>
          </cell>
          <cell r="ET34">
            <v>800</v>
          </cell>
          <cell r="EU34">
            <v>847</v>
          </cell>
          <cell r="EV34">
            <v>826</v>
          </cell>
          <cell r="EW34">
            <v>826</v>
          </cell>
          <cell r="EY34">
            <v>688</v>
          </cell>
          <cell r="EZ34">
            <v>800</v>
          </cell>
          <cell r="FA34">
            <v>847</v>
          </cell>
          <cell r="FB34">
            <v>826</v>
          </cell>
          <cell r="FC34">
            <v>826</v>
          </cell>
          <cell r="FE34">
            <v>688</v>
          </cell>
          <cell r="FF34">
            <v>800</v>
          </cell>
          <cell r="FG34">
            <v>0</v>
          </cell>
          <cell r="FH34">
            <v>0</v>
          </cell>
          <cell r="FI34">
            <v>0</v>
          </cell>
          <cell r="FK34">
            <v>688</v>
          </cell>
          <cell r="FL34">
            <v>800</v>
          </cell>
          <cell r="FM34">
            <v>0</v>
          </cell>
          <cell r="FN34">
            <v>0</v>
          </cell>
          <cell r="FO34">
            <v>0</v>
          </cell>
          <cell r="FQ34">
            <v>688</v>
          </cell>
          <cell r="FR34">
            <v>799</v>
          </cell>
          <cell r="FS34">
            <v>904</v>
          </cell>
          <cell r="FT34">
            <v>841</v>
          </cell>
          <cell r="FU34">
            <v>841</v>
          </cell>
          <cell r="FW34">
            <v>688</v>
          </cell>
          <cell r="FX34">
            <v>799</v>
          </cell>
          <cell r="FY34">
            <v>874</v>
          </cell>
          <cell r="FZ34">
            <v>800</v>
          </cell>
          <cell r="GA34">
            <v>800</v>
          </cell>
          <cell r="GC34">
            <v>688</v>
          </cell>
          <cell r="GD34">
            <v>799</v>
          </cell>
          <cell r="GE34">
            <v>761</v>
          </cell>
          <cell r="GF34">
            <v>737</v>
          </cell>
          <cell r="GG34">
            <v>737</v>
          </cell>
          <cell r="GI34">
            <v>688</v>
          </cell>
          <cell r="GJ34">
            <v>799</v>
          </cell>
          <cell r="GK34">
            <v>761</v>
          </cell>
          <cell r="GL34">
            <v>737</v>
          </cell>
          <cell r="GM34">
            <v>737</v>
          </cell>
          <cell r="GO34">
            <v>688</v>
          </cell>
          <cell r="GP34">
            <v>799</v>
          </cell>
          <cell r="GQ34">
            <v>761</v>
          </cell>
          <cell r="GR34">
            <v>737</v>
          </cell>
          <cell r="GS34">
            <v>737</v>
          </cell>
          <cell r="GU34">
            <v>700</v>
          </cell>
          <cell r="GV34">
            <v>700</v>
          </cell>
          <cell r="GW34">
            <v>700</v>
          </cell>
          <cell r="GX34">
            <v>700</v>
          </cell>
          <cell r="GY34">
            <v>700</v>
          </cell>
          <cell r="HA34">
            <v>700</v>
          </cell>
          <cell r="HB34">
            <v>700</v>
          </cell>
          <cell r="HC34">
            <v>0</v>
          </cell>
          <cell r="HD34">
            <v>0</v>
          </cell>
          <cell r="HE34">
            <v>0</v>
          </cell>
          <cell r="HG34">
            <v>700</v>
          </cell>
          <cell r="HH34">
            <v>700</v>
          </cell>
          <cell r="HI34">
            <v>0</v>
          </cell>
          <cell r="HJ34">
            <v>0</v>
          </cell>
          <cell r="HK34">
            <v>0</v>
          </cell>
          <cell r="HM34">
            <v>688</v>
          </cell>
          <cell r="HN34">
            <v>837</v>
          </cell>
          <cell r="HO34">
            <v>0</v>
          </cell>
          <cell r="HP34">
            <v>0</v>
          </cell>
          <cell r="HQ34">
            <v>0</v>
          </cell>
          <cell r="HS34">
            <v>688</v>
          </cell>
          <cell r="HT34">
            <v>788</v>
          </cell>
          <cell r="HU34">
            <v>750</v>
          </cell>
          <cell r="HV34">
            <v>725</v>
          </cell>
          <cell r="HW34">
            <v>725</v>
          </cell>
          <cell r="HY34">
            <v>688</v>
          </cell>
          <cell r="HZ34">
            <v>0</v>
          </cell>
          <cell r="IA34">
            <v>0</v>
          </cell>
          <cell r="IB34">
            <v>0</v>
          </cell>
          <cell r="IC34">
            <v>0</v>
          </cell>
          <cell r="IE34">
            <v>688</v>
          </cell>
          <cell r="IF34">
            <v>799</v>
          </cell>
          <cell r="IG34">
            <v>902</v>
          </cell>
          <cell r="IH34">
            <v>0</v>
          </cell>
          <cell r="II34">
            <v>0</v>
          </cell>
          <cell r="IK34">
            <v>688</v>
          </cell>
          <cell r="IL34">
            <v>1010</v>
          </cell>
          <cell r="IM34">
            <v>872</v>
          </cell>
          <cell r="IN34">
            <v>0</v>
          </cell>
          <cell r="IO34">
            <v>0</v>
          </cell>
          <cell r="IQ34">
            <v>688</v>
          </cell>
          <cell r="IR34">
            <v>799</v>
          </cell>
          <cell r="IS34">
            <v>761</v>
          </cell>
          <cell r="IT34">
            <v>736</v>
          </cell>
          <cell r="IU34">
            <v>736</v>
          </cell>
          <cell r="IW34">
            <v>688</v>
          </cell>
          <cell r="IX34">
            <v>799</v>
          </cell>
          <cell r="IY34">
            <v>761</v>
          </cell>
          <cell r="IZ34">
            <v>718</v>
          </cell>
          <cell r="JA34">
            <v>718</v>
          </cell>
          <cell r="JC34">
            <v>688</v>
          </cell>
          <cell r="JD34">
            <v>799</v>
          </cell>
          <cell r="JE34">
            <v>761</v>
          </cell>
          <cell r="JF34">
            <v>737</v>
          </cell>
          <cell r="JG34">
            <v>737</v>
          </cell>
          <cell r="JJ34">
            <v>764</v>
          </cell>
          <cell r="JK34">
            <v>697</v>
          </cell>
          <cell r="JL34">
            <v>597</v>
          </cell>
          <cell r="JM34">
            <v>600</v>
          </cell>
          <cell r="JN34">
            <v>600</v>
          </cell>
          <cell r="JP34">
            <v>700</v>
          </cell>
          <cell r="JQ34">
            <v>0</v>
          </cell>
          <cell r="JR34">
            <v>0</v>
          </cell>
          <cell r="JS34">
            <v>0</v>
          </cell>
          <cell r="JT34">
            <v>0</v>
          </cell>
          <cell r="JV34">
            <v>688</v>
          </cell>
          <cell r="JW34">
            <v>0</v>
          </cell>
          <cell r="JX34">
            <v>0</v>
          </cell>
          <cell r="JY34">
            <v>0</v>
          </cell>
          <cell r="JZ34">
            <v>0</v>
          </cell>
          <cell r="KB34">
            <v>688</v>
          </cell>
          <cell r="KC34">
            <v>800</v>
          </cell>
          <cell r="KD34">
            <v>0</v>
          </cell>
          <cell r="KE34">
            <v>0</v>
          </cell>
          <cell r="KF34">
            <v>0</v>
          </cell>
          <cell r="KH34">
            <v>688</v>
          </cell>
          <cell r="KI34">
            <v>0</v>
          </cell>
          <cell r="KJ34">
            <v>913</v>
          </cell>
          <cell r="KK34">
            <v>0</v>
          </cell>
          <cell r="KL34">
            <v>0</v>
          </cell>
          <cell r="KN34">
            <v>688</v>
          </cell>
          <cell r="KO34">
            <v>799</v>
          </cell>
          <cell r="KP34">
            <v>872</v>
          </cell>
          <cell r="KQ34">
            <v>0</v>
          </cell>
          <cell r="KR34">
            <v>0</v>
          </cell>
          <cell r="KT34">
            <v>688</v>
          </cell>
          <cell r="KU34">
            <v>799</v>
          </cell>
          <cell r="KV34">
            <v>761</v>
          </cell>
          <cell r="KW34">
            <v>737</v>
          </cell>
          <cell r="KX34">
            <v>737</v>
          </cell>
          <cell r="KZ34">
            <v>688</v>
          </cell>
          <cell r="LA34">
            <v>799</v>
          </cell>
          <cell r="LB34">
            <v>761</v>
          </cell>
          <cell r="LC34">
            <v>737</v>
          </cell>
          <cell r="LD34">
            <v>737</v>
          </cell>
          <cell r="LF34">
            <v>0</v>
          </cell>
          <cell r="LG34">
            <v>0</v>
          </cell>
          <cell r="LH34">
            <v>0</v>
          </cell>
          <cell r="LI34">
            <v>0</v>
          </cell>
          <cell r="LJ34">
            <v>0</v>
          </cell>
          <cell r="LL34">
            <v>761</v>
          </cell>
          <cell r="LN34">
            <v>688</v>
          </cell>
          <cell r="LO34">
            <v>799</v>
          </cell>
          <cell r="LP34">
            <v>761</v>
          </cell>
          <cell r="LQ34">
            <v>646.26075672480658</v>
          </cell>
          <cell r="LR34">
            <v>646.26075672480658</v>
          </cell>
        </row>
        <row r="35">
          <cell r="B35" t="str">
            <v>Capital Commitments</v>
          </cell>
          <cell r="C35" t="str">
            <v>Capital Commitments</v>
          </cell>
          <cell r="D35">
            <v>26</v>
          </cell>
          <cell r="E35">
            <v>13</v>
          </cell>
          <cell r="F35">
            <v>12.6</v>
          </cell>
          <cell r="G35">
            <v>19.2</v>
          </cell>
          <cell r="H35">
            <v>70.8</v>
          </cell>
          <cell r="J35">
            <v>26.4</v>
          </cell>
          <cell r="K35">
            <v>29.6</v>
          </cell>
          <cell r="L35">
            <v>25.7</v>
          </cell>
          <cell r="M35">
            <v>24</v>
          </cell>
          <cell r="N35">
            <v>105.7</v>
          </cell>
          <cell r="P35">
            <v>19.8</v>
          </cell>
          <cell r="Q35">
            <v>23.9</v>
          </cell>
          <cell r="R35">
            <v>18.7</v>
          </cell>
          <cell r="S35">
            <v>46.9</v>
          </cell>
          <cell r="T35">
            <v>109.30000000000001</v>
          </cell>
          <cell r="V35">
            <v>26</v>
          </cell>
          <cell r="W35">
            <v>13</v>
          </cell>
          <cell r="X35">
            <v>12.6</v>
          </cell>
          <cell r="Y35">
            <v>19.2</v>
          </cell>
          <cell r="Z35">
            <v>70.8</v>
          </cell>
          <cell r="AB35">
            <v>26.4</v>
          </cell>
          <cell r="AC35">
            <v>29.6</v>
          </cell>
          <cell r="AD35">
            <v>25.7</v>
          </cell>
          <cell r="AE35">
            <v>24</v>
          </cell>
          <cell r="AF35">
            <v>105.7</v>
          </cell>
          <cell r="AH35">
            <v>19.8</v>
          </cell>
          <cell r="AI35">
            <v>23.9</v>
          </cell>
          <cell r="AJ35">
            <v>18.7</v>
          </cell>
          <cell r="AK35">
            <v>46.9</v>
          </cell>
          <cell r="AL35">
            <v>109.30000000000001</v>
          </cell>
          <cell r="AN35">
            <v>52</v>
          </cell>
          <cell r="AO35">
            <v>44</v>
          </cell>
          <cell r="AP35">
            <v>20.100000000000001</v>
          </cell>
          <cell r="AQ35">
            <v>6.4</v>
          </cell>
          <cell r="AR35">
            <v>122.5</v>
          </cell>
          <cell r="AT35">
            <v>23.8785960025</v>
          </cell>
          <cell r="AU35">
            <v>41.74833558249999</v>
          </cell>
          <cell r="AV35">
            <v>36.353246002500001</v>
          </cell>
          <cell r="AW35">
            <v>26.314348002499997</v>
          </cell>
          <cell r="AX35">
            <v>128.29452558999998</v>
          </cell>
          <cell r="AZ35">
            <v>23.8785960025</v>
          </cell>
          <cell r="BA35">
            <v>41.74833558249999</v>
          </cell>
          <cell r="BB35">
            <v>36.353246002500001</v>
          </cell>
          <cell r="BC35">
            <v>26.314348002499997</v>
          </cell>
          <cell r="BD35">
            <v>128.29452558999998</v>
          </cell>
          <cell r="BF35">
            <v>38</v>
          </cell>
          <cell r="BG35">
            <v>34</v>
          </cell>
          <cell r="BH35">
            <v>31</v>
          </cell>
          <cell r="BI35">
            <v>26</v>
          </cell>
          <cell r="BJ35">
            <v>129</v>
          </cell>
          <cell r="BL35">
            <v>23.8785960025</v>
          </cell>
          <cell r="BM35">
            <v>41.74833558249999</v>
          </cell>
          <cell r="BN35">
            <v>36.353246002500001</v>
          </cell>
          <cell r="BO35">
            <v>26.314348002499997</v>
          </cell>
          <cell r="BP35">
            <v>128.29452558999998</v>
          </cell>
          <cell r="BR35">
            <v>52</v>
          </cell>
          <cell r="BS35">
            <v>44</v>
          </cell>
          <cell r="BT35">
            <v>20.100000000000001</v>
          </cell>
          <cell r="BU35">
            <v>6.4</v>
          </cell>
          <cell r="BV35">
            <v>122.5</v>
          </cell>
          <cell r="BX35">
            <v>38</v>
          </cell>
          <cell r="BY35">
            <v>34</v>
          </cell>
          <cell r="BZ35">
            <v>31</v>
          </cell>
          <cell r="CA35">
            <v>26</v>
          </cell>
          <cell r="CB35">
            <v>129</v>
          </cell>
          <cell r="CD35">
            <v>38</v>
          </cell>
          <cell r="CE35">
            <v>34</v>
          </cell>
          <cell r="CF35">
            <v>31</v>
          </cell>
          <cell r="CG35">
            <v>26</v>
          </cell>
          <cell r="CH35">
            <v>129</v>
          </cell>
          <cell r="CJ35">
            <v>38</v>
          </cell>
          <cell r="CK35">
            <v>34</v>
          </cell>
          <cell r="CL35">
            <v>31</v>
          </cell>
          <cell r="CM35">
            <v>26</v>
          </cell>
          <cell r="CN35">
            <v>129</v>
          </cell>
          <cell r="CP35">
            <v>38</v>
          </cell>
          <cell r="CQ35">
            <v>34</v>
          </cell>
          <cell r="CR35">
            <v>31</v>
          </cell>
          <cell r="CS35">
            <v>26</v>
          </cell>
          <cell r="CT35">
            <v>129</v>
          </cell>
          <cell r="CV35">
            <v>38</v>
          </cell>
          <cell r="CW35">
            <v>34</v>
          </cell>
          <cell r="CX35">
            <v>31</v>
          </cell>
          <cell r="CY35">
            <v>26</v>
          </cell>
          <cell r="CZ35">
            <v>129</v>
          </cell>
          <cell r="DB35">
            <v>59.337800000000001</v>
          </cell>
          <cell r="DC35">
            <v>15.863125999999999</v>
          </cell>
          <cell r="DD35">
            <v>13.130273499999999</v>
          </cell>
          <cell r="DE35">
            <v>7.5648009999999992</v>
          </cell>
          <cell r="DF35">
            <v>95.8960005</v>
          </cell>
          <cell r="DH35">
            <v>59</v>
          </cell>
          <cell r="DI35">
            <v>16</v>
          </cell>
          <cell r="DJ35">
            <v>13</v>
          </cell>
          <cell r="DK35">
            <v>8</v>
          </cell>
          <cell r="DL35">
            <v>96</v>
          </cell>
          <cell r="DN35">
            <v>0</v>
          </cell>
          <cell r="DO35">
            <v>0</v>
          </cell>
          <cell r="DP35">
            <v>0</v>
          </cell>
          <cell r="DQ35">
            <v>96</v>
          </cell>
          <cell r="DR35">
            <v>96</v>
          </cell>
          <cell r="DU35">
            <v>0</v>
          </cell>
          <cell r="DV35">
            <v>0</v>
          </cell>
          <cell r="DW35">
            <v>0</v>
          </cell>
          <cell r="DX35">
            <v>0</v>
          </cell>
          <cell r="DY35">
            <v>0</v>
          </cell>
          <cell r="EA35">
            <v>38</v>
          </cell>
          <cell r="EB35">
            <v>42</v>
          </cell>
          <cell r="EC35">
            <v>0</v>
          </cell>
          <cell r="ED35">
            <v>0</v>
          </cell>
          <cell r="EE35">
            <v>80</v>
          </cell>
          <cell r="EG35">
            <v>38</v>
          </cell>
          <cell r="EH35">
            <v>0</v>
          </cell>
          <cell r="EI35">
            <v>0</v>
          </cell>
          <cell r="EJ35">
            <v>0</v>
          </cell>
          <cell r="EK35">
            <v>38</v>
          </cell>
          <cell r="EM35">
            <v>38</v>
          </cell>
          <cell r="EN35">
            <v>34</v>
          </cell>
          <cell r="EO35">
            <v>31</v>
          </cell>
          <cell r="EP35">
            <v>26</v>
          </cell>
          <cell r="EQ35">
            <v>129</v>
          </cell>
          <cell r="ES35">
            <v>19.8</v>
          </cell>
          <cell r="ET35">
            <v>42</v>
          </cell>
          <cell r="EU35">
            <v>29.5</v>
          </cell>
          <cell r="EV35">
            <v>25</v>
          </cell>
          <cell r="EW35">
            <v>116.3</v>
          </cell>
          <cell r="EY35">
            <v>19.8</v>
          </cell>
          <cell r="EZ35">
            <v>42</v>
          </cell>
          <cell r="FA35">
            <v>29.5</v>
          </cell>
          <cell r="FB35">
            <v>25</v>
          </cell>
          <cell r="FC35">
            <v>116.3</v>
          </cell>
          <cell r="FE35">
            <v>19.8</v>
          </cell>
          <cell r="FF35">
            <v>42</v>
          </cell>
          <cell r="FG35">
            <v>0</v>
          </cell>
          <cell r="FH35">
            <v>0</v>
          </cell>
          <cell r="FI35">
            <v>61.8</v>
          </cell>
          <cell r="FK35">
            <v>19.8</v>
          </cell>
          <cell r="FL35">
            <v>42</v>
          </cell>
          <cell r="FM35">
            <v>0</v>
          </cell>
          <cell r="FN35">
            <v>0</v>
          </cell>
          <cell r="FO35">
            <v>61.8</v>
          </cell>
          <cell r="FQ35">
            <v>19.8</v>
          </cell>
          <cell r="FR35">
            <v>23.9</v>
          </cell>
          <cell r="FS35">
            <v>47</v>
          </cell>
          <cell r="FT35">
            <v>27.5</v>
          </cell>
          <cell r="FU35">
            <v>118.2</v>
          </cell>
          <cell r="FW35">
            <v>19.8</v>
          </cell>
          <cell r="FX35">
            <v>42</v>
          </cell>
          <cell r="FY35">
            <v>28</v>
          </cell>
          <cell r="FZ35">
            <v>28</v>
          </cell>
          <cell r="GA35">
            <v>117.8</v>
          </cell>
          <cell r="GC35">
            <v>19.8</v>
          </cell>
          <cell r="GD35">
            <v>23.9</v>
          </cell>
          <cell r="GE35">
            <v>18.7</v>
          </cell>
          <cell r="GF35">
            <v>35</v>
          </cell>
          <cell r="GG35">
            <v>97.4</v>
          </cell>
          <cell r="GI35">
            <v>19.8</v>
          </cell>
          <cell r="GJ35">
            <v>23.9</v>
          </cell>
          <cell r="GK35">
            <v>18.7</v>
          </cell>
          <cell r="GL35">
            <v>55</v>
          </cell>
          <cell r="GM35">
            <v>117.4</v>
          </cell>
          <cell r="GO35">
            <v>19.8</v>
          </cell>
          <cell r="GP35">
            <v>23.9</v>
          </cell>
          <cell r="GQ35">
            <v>18.7</v>
          </cell>
          <cell r="GR35">
            <v>55</v>
          </cell>
          <cell r="GS35">
            <v>117.4</v>
          </cell>
          <cell r="GU35">
            <v>38</v>
          </cell>
          <cell r="GV35">
            <v>41.74833558249999</v>
          </cell>
          <cell r="GW35">
            <v>36.353246002500001</v>
          </cell>
          <cell r="GX35">
            <v>26.314348002499997</v>
          </cell>
          <cell r="GY35">
            <v>142.41592958749999</v>
          </cell>
          <cell r="HA35">
            <v>30</v>
          </cell>
          <cell r="HB35">
            <v>34</v>
          </cell>
          <cell r="HC35">
            <v>0</v>
          </cell>
          <cell r="HD35">
            <v>0</v>
          </cell>
          <cell r="HE35">
            <v>64</v>
          </cell>
          <cell r="HG35">
            <v>30</v>
          </cell>
          <cell r="HH35">
            <v>34</v>
          </cell>
          <cell r="HI35">
            <v>0</v>
          </cell>
          <cell r="HJ35">
            <v>0</v>
          </cell>
          <cell r="HK35">
            <v>64</v>
          </cell>
          <cell r="HM35">
            <v>19.8</v>
          </cell>
          <cell r="HN35">
            <v>42</v>
          </cell>
          <cell r="HO35">
            <v>0</v>
          </cell>
          <cell r="HP35">
            <v>0</v>
          </cell>
          <cell r="HQ35">
            <v>61.8</v>
          </cell>
          <cell r="HS35">
            <v>19.8</v>
          </cell>
          <cell r="HT35">
            <v>43</v>
          </cell>
          <cell r="HU35">
            <v>33</v>
          </cell>
          <cell r="HV35">
            <v>40</v>
          </cell>
          <cell r="HW35">
            <v>135.80000000000001</v>
          </cell>
          <cell r="HY35">
            <v>19.8</v>
          </cell>
          <cell r="HZ35">
            <v>0</v>
          </cell>
          <cell r="IA35">
            <v>0</v>
          </cell>
          <cell r="IB35">
            <v>0</v>
          </cell>
          <cell r="IC35">
            <v>19.8</v>
          </cell>
          <cell r="IE35">
            <v>19.8</v>
          </cell>
          <cell r="IF35">
            <v>23.9</v>
          </cell>
          <cell r="IG35">
            <v>37</v>
          </cell>
          <cell r="IH35">
            <v>27.5</v>
          </cell>
          <cell r="II35">
            <v>108.2</v>
          </cell>
          <cell r="IK35">
            <v>19.8</v>
          </cell>
          <cell r="IL35">
            <v>44</v>
          </cell>
          <cell r="IM35">
            <v>37</v>
          </cell>
          <cell r="IN35">
            <v>27.5</v>
          </cell>
          <cell r="IO35">
            <v>128.30000000000001</v>
          </cell>
          <cell r="IQ35">
            <v>19.8</v>
          </cell>
          <cell r="IR35">
            <v>23.9</v>
          </cell>
          <cell r="IS35">
            <v>18.7</v>
          </cell>
          <cell r="IT35">
            <v>35</v>
          </cell>
          <cell r="IU35">
            <v>97.4</v>
          </cell>
          <cell r="IW35">
            <v>19.8</v>
          </cell>
          <cell r="IX35">
            <v>23.9</v>
          </cell>
          <cell r="IY35">
            <v>18.7</v>
          </cell>
          <cell r="IZ35">
            <v>52.4</v>
          </cell>
          <cell r="JA35">
            <v>114.80000000000001</v>
          </cell>
          <cell r="JC35">
            <v>19.8</v>
          </cell>
          <cell r="JD35">
            <v>23.9</v>
          </cell>
          <cell r="JE35">
            <v>18.7</v>
          </cell>
          <cell r="JF35">
            <v>55</v>
          </cell>
          <cell r="JG35">
            <v>117.4</v>
          </cell>
          <cell r="JJ35">
            <v>59.337800000000001</v>
          </cell>
          <cell r="JK35">
            <v>15.863125999999999</v>
          </cell>
          <cell r="JL35">
            <v>13.130273499999999</v>
          </cell>
          <cell r="JM35">
            <v>7.5648009999999992</v>
          </cell>
          <cell r="JN35">
            <v>95.8960005</v>
          </cell>
          <cell r="JP35">
            <v>30</v>
          </cell>
          <cell r="JQ35">
            <v>0</v>
          </cell>
          <cell r="JR35">
            <v>0</v>
          </cell>
          <cell r="JS35">
            <v>0</v>
          </cell>
          <cell r="JT35">
            <v>0</v>
          </cell>
          <cell r="JV35">
            <v>19.8</v>
          </cell>
          <cell r="JW35">
            <v>0</v>
          </cell>
          <cell r="JX35">
            <v>0</v>
          </cell>
          <cell r="JY35">
            <v>0</v>
          </cell>
          <cell r="JZ35">
            <v>19.8</v>
          </cell>
          <cell r="KB35">
            <v>19.8</v>
          </cell>
          <cell r="KC35">
            <v>42</v>
          </cell>
          <cell r="KD35">
            <v>0</v>
          </cell>
          <cell r="KE35">
            <v>0</v>
          </cell>
          <cell r="KF35">
            <v>61.8</v>
          </cell>
          <cell r="KH35">
            <v>19.8</v>
          </cell>
          <cell r="KI35">
            <v>0</v>
          </cell>
          <cell r="KJ35">
            <v>47</v>
          </cell>
          <cell r="KK35">
            <v>27.5</v>
          </cell>
          <cell r="KL35">
            <v>94.3</v>
          </cell>
          <cell r="KN35">
            <v>19.8</v>
          </cell>
          <cell r="KO35">
            <v>23.9</v>
          </cell>
          <cell r="KP35">
            <v>37</v>
          </cell>
          <cell r="KQ35">
            <v>27.5</v>
          </cell>
          <cell r="KR35">
            <v>108.2</v>
          </cell>
          <cell r="KT35">
            <v>19.8</v>
          </cell>
          <cell r="KU35">
            <v>23.9</v>
          </cell>
          <cell r="KV35">
            <v>18.7</v>
          </cell>
          <cell r="KW35">
            <v>35</v>
          </cell>
          <cell r="KX35">
            <v>97.4</v>
          </cell>
          <cell r="KZ35">
            <v>19.8</v>
          </cell>
          <cell r="LA35">
            <v>23.9</v>
          </cell>
          <cell r="LB35">
            <v>18.7</v>
          </cell>
          <cell r="LC35">
            <v>35</v>
          </cell>
          <cell r="LD35">
            <v>97.4</v>
          </cell>
          <cell r="LF35">
            <v>0</v>
          </cell>
          <cell r="LG35">
            <v>0</v>
          </cell>
          <cell r="LH35">
            <v>0</v>
          </cell>
          <cell r="LI35">
            <v>0</v>
          </cell>
          <cell r="LJ35">
            <v>0</v>
          </cell>
          <cell r="LL35">
            <v>18.7</v>
          </cell>
          <cell r="LN35">
            <v>22</v>
          </cell>
          <cell r="LO35">
            <v>17</v>
          </cell>
          <cell r="LP35">
            <v>24.428571428571427</v>
          </cell>
          <cell r="LQ35">
            <v>22.099999999999998</v>
          </cell>
          <cell r="LR35">
            <v>74.034266666666682</v>
          </cell>
        </row>
        <row r="36">
          <cell r="B36" t="str">
            <v>Capital Deliveries</v>
          </cell>
          <cell r="C36" t="str">
            <v>Capital Deliveries</v>
          </cell>
          <cell r="D36">
            <v>20</v>
          </cell>
          <cell r="E36">
            <v>28</v>
          </cell>
          <cell r="F36">
            <v>15.4</v>
          </cell>
          <cell r="G36">
            <v>20.5</v>
          </cell>
          <cell r="H36">
            <v>83.9</v>
          </cell>
          <cell r="J36">
            <v>21</v>
          </cell>
          <cell r="K36">
            <v>22.7</v>
          </cell>
          <cell r="L36">
            <v>28.9</v>
          </cell>
          <cell r="M36">
            <v>22</v>
          </cell>
          <cell r="N36">
            <v>94.6</v>
          </cell>
          <cell r="P36">
            <v>21.8</v>
          </cell>
          <cell r="Q36">
            <v>17.600000000000001</v>
          </cell>
          <cell r="R36">
            <v>24.6</v>
          </cell>
          <cell r="S36">
            <v>32</v>
          </cell>
          <cell r="T36">
            <v>96</v>
          </cell>
          <cell r="V36">
            <v>20</v>
          </cell>
          <cell r="W36">
            <v>28</v>
          </cell>
          <cell r="X36">
            <v>15.4</v>
          </cell>
          <cell r="Y36">
            <v>20.5</v>
          </cell>
          <cell r="Z36">
            <v>83.9</v>
          </cell>
          <cell r="AB36">
            <v>21</v>
          </cell>
          <cell r="AC36">
            <v>22.7</v>
          </cell>
          <cell r="AD36">
            <v>28.9</v>
          </cell>
          <cell r="AE36">
            <v>22</v>
          </cell>
          <cell r="AF36">
            <v>94.6</v>
          </cell>
          <cell r="AH36">
            <v>21.8</v>
          </cell>
          <cell r="AI36">
            <v>17.600000000000001</v>
          </cell>
          <cell r="AJ36">
            <v>24.6</v>
          </cell>
          <cell r="AK36">
            <v>32</v>
          </cell>
          <cell r="AL36">
            <v>96</v>
          </cell>
          <cell r="AN36">
            <v>36</v>
          </cell>
          <cell r="AO36">
            <v>37</v>
          </cell>
          <cell r="AP36">
            <v>40.1</v>
          </cell>
          <cell r="AQ36">
            <v>22.4</v>
          </cell>
          <cell r="AR36">
            <v>135.5</v>
          </cell>
          <cell r="AT36">
            <v>26.694812302499997</v>
          </cell>
          <cell r="AU36">
            <v>33.010878582499998</v>
          </cell>
          <cell r="AV36">
            <v>38.460821002499998</v>
          </cell>
          <cell r="AW36">
            <v>30.8647230025</v>
          </cell>
          <cell r="AX36">
            <v>129.03123489000001</v>
          </cell>
          <cell r="AZ36">
            <v>26.694812302499997</v>
          </cell>
          <cell r="BA36">
            <v>33.010878582499998</v>
          </cell>
          <cell r="BB36">
            <v>38.460821002499998</v>
          </cell>
          <cell r="BC36">
            <v>30.8647230025</v>
          </cell>
          <cell r="BD36">
            <v>129.03123489000001</v>
          </cell>
          <cell r="BF36">
            <v>31</v>
          </cell>
          <cell r="BG36">
            <v>37</v>
          </cell>
          <cell r="BH36">
            <v>28</v>
          </cell>
          <cell r="BI36">
            <v>29</v>
          </cell>
          <cell r="BJ36">
            <v>125</v>
          </cell>
          <cell r="BL36">
            <v>26.694812302499997</v>
          </cell>
          <cell r="BM36">
            <v>33.010878582499998</v>
          </cell>
          <cell r="BN36">
            <v>38.460821002499998</v>
          </cell>
          <cell r="BO36">
            <v>30.8647230025</v>
          </cell>
          <cell r="BP36">
            <v>129.03123489000001</v>
          </cell>
          <cell r="BR36">
            <v>36</v>
          </cell>
          <cell r="BS36">
            <v>37</v>
          </cell>
          <cell r="BT36">
            <v>40.1</v>
          </cell>
          <cell r="BU36">
            <v>22.4</v>
          </cell>
          <cell r="BV36">
            <v>135.5</v>
          </cell>
          <cell r="BX36">
            <v>31</v>
          </cell>
          <cell r="BY36">
            <v>37</v>
          </cell>
          <cell r="BZ36">
            <v>28</v>
          </cell>
          <cell r="CA36">
            <v>29</v>
          </cell>
          <cell r="CB36">
            <v>125</v>
          </cell>
          <cell r="CD36">
            <v>31</v>
          </cell>
          <cell r="CE36">
            <v>37</v>
          </cell>
          <cell r="CF36">
            <v>28</v>
          </cell>
          <cell r="CG36">
            <v>29</v>
          </cell>
          <cell r="CH36">
            <v>125</v>
          </cell>
          <cell r="CJ36">
            <v>31</v>
          </cell>
          <cell r="CK36">
            <v>37</v>
          </cell>
          <cell r="CL36">
            <v>28</v>
          </cell>
          <cell r="CM36">
            <v>29</v>
          </cell>
          <cell r="CN36">
            <v>125</v>
          </cell>
          <cell r="CP36">
            <v>31</v>
          </cell>
          <cell r="CQ36">
            <v>37</v>
          </cell>
          <cell r="CR36">
            <v>28</v>
          </cell>
          <cell r="CS36">
            <v>29</v>
          </cell>
          <cell r="CT36">
            <v>125</v>
          </cell>
          <cell r="CV36">
            <v>31</v>
          </cell>
          <cell r="CW36">
            <v>37</v>
          </cell>
          <cell r="CX36">
            <v>28</v>
          </cell>
          <cell r="CY36">
            <v>29</v>
          </cell>
          <cell r="CZ36">
            <v>125</v>
          </cell>
          <cell r="DB36">
            <v>24.6052395</v>
          </cell>
          <cell r="DC36">
            <v>15.326899999999998</v>
          </cell>
          <cell r="DD36">
            <v>16.476700999999998</v>
          </cell>
          <cell r="DE36">
            <v>16.624856000000001</v>
          </cell>
          <cell r="DF36">
            <v>73.033696499999991</v>
          </cell>
          <cell r="DH36">
            <v>25</v>
          </cell>
          <cell r="DI36">
            <v>15</v>
          </cell>
          <cell r="DJ36">
            <v>16</v>
          </cell>
          <cell r="DK36">
            <v>17</v>
          </cell>
          <cell r="DL36">
            <v>73</v>
          </cell>
          <cell r="DN36">
            <v>0</v>
          </cell>
          <cell r="DO36">
            <v>0</v>
          </cell>
          <cell r="DP36">
            <v>0</v>
          </cell>
          <cell r="DQ36">
            <v>73</v>
          </cell>
          <cell r="DR36">
            <v>73</v>
          </cell>
          <cell r="DU36">
            <v>0</v>
          </cell>
          <cell r="DV36">
            <v>0</v>
          </cell>
          <cell r="DW36">
            <v>0</v>
          </cell>
          <cell r="DX36">
            <v>0</v>
          </cell>
          <cell r="DY36">
            <v>0</v>
          </cell>
          <cell r="EA36">
            <v>31</v>
          </cell>
          <cell r="EB36">
            <v>29</v>
          </cell>
          <cell r="EC36">
            <v>0</v>
          </cell>
          <cell r="ED36">
            <v>0</v>
          </cell>
          <cell r="EE36">
            <v>60</v>
          </cell>
          <cell r="EG36">
            <v>31</v>
          </cell>
          <cell r="EH36">
            <v>0</v>
          </cell>
          <cell r="EI36">
            <v>0</v>
          </cell>
          <cell r="EJ36">
            <v>0</v>
          </cell>
          <cell r="EK36">
            <v>31</v>
          </cell>
          <cell r="EM36">
            <v>31</v>
          </cell>
          <cell r="EN36">
            <v>37</v>
          </cell>
          <cell r="EO36">
            <v>28</v>
          </cell>
          <cell r="EP36">
            <v>29</v>
          </cell>
          <cell r="EQ36">
            <v>125</v>
          </cell>
          <cell r="ES36">
            <v>21.8</v>
          </cell>
          <cell r="ET36">
            <v>29</v>
          </cell>
          <cell r="EU36">
            <v>35</v>
          </cell>
          <cell r="EV36">
            <v>28</v>
          </cell>
          <cell r="EW36">
            <v>113.8</v>
          </cell>
          <cell r="EY36">
            <v>21.8</v>
          </cell>
          <cell r="EZ36">
            <v>29</v>
          </cell>
          <cell r="FA36">
            <v>35</v>
          </cell>
          <cell r="FB36">
            <v>28</v>
          </cell>
          <cell r="FC36">
            <v>113.8</v>
          </cell>
          <cell r="FE36">
            <v>21.8</v>
          </cell>
          <cell r="FF36">
            <v>29</v>
          </cell>
          <cell r="FG36">
            <v>0</v>
          </cell>
          <cell r="FH36">
            <v>0</v>
          </cell>
          <cell r="FI36">
            <v>50.8</v>
          </cell>
          <cell r="FK36">
            <v>21.8</v>
          </cell>
          <cell r="FL36">
            <v>29</v>
          </cell>
          <cell r="FM36">
            <v>0</v>
          </cell>
          <cell r="FN36">
            <v>0</v>
          </cell>
          <cell r="FO36">
            <v>50.8</v>
          </cell>
          <cell r="FQ36">
            <v>21.8</v>
          </cell>
          <cell r="FR36">
            <v>17.600000000000001</v>
          </cell>
          <cell r="FS36">
            <v>35</v>
          </cell>
          <cell r="FT36">
            <v>25.4</v>
          </cell>
          <cell r="FU36">
            <v>99.800000000000011</v>
          </cell>
          <cell r="FW36">
            <v>21.8</v>
          </cell>
          <cell r="FX36">
            <v>29</v>
          </cell>
          <cell r="FY36">
            <v>24</v>
          </cell>
          <cell r="FZ36">
            <v>24</v>
          </cell>
          <cell r="GA36">
            <v>98.8</v>
          </cell>
          <cell r="GC36">
            <v>21.8</v>
          </cell>
          <cell r="GD36">
            <v>17.600000000000001</v>
          </cell>
          <cell r="GE36">
            <v>24.6</v>
          </cell>
          <cell r="GF36">
            <v>30</v>
          </cell>
          <cell r="GG36">
            <v>94</v>
          </cell>
          <cell r="GI36">
            <v>21.8</v>
          </cell>
          <cell r="GJ36">
            <v>17.600000000000001</v>
          </cell>
          <cell r="GK36">
            <v>24.6</v>
          </cell>
          <cell r="GL36">
            <v>34</v>
          </cell>
          <cell r="GM36">
            <v>98</v>
          </cell>
          <cell r="GO36">
            <v>21.8</v>
          </cell>
          <cell r="GP36">
            <v>17.600000000000001</v>
          </cell>
          <cell r="GQ36">
            <v>24.6</v>
          </cell>
          <cell r="GR36">
            <v>34</v>
          </cell>
          <cell r="GS36">
            <v>98</v>
          </cell>
          <cell r="GU36">
            <v>31</v>
          </cell>
          <cell r="GV36">
            <v>33.010878582499998</v>
          </cell>
          <cell r="GW36">
            <v>38.460821002499998</v>
          </cell>
          <cell r="GX36">
            <v>30.8647230025</v>
          </cell>
          <cell r="GY36">
            <v>133.33642258750001</v>
          </cell>
          <cell r="HA36">
            <v>28</v>
          </cell>
          <cell r="HB36">
            <v>37</v>
          </cell>
          <cell r="HC36">
            <v>0</v>
          </cell>
          <cell r="HD36">
            <v>0</v>
          </cell>
          <cell r="HE36">
            <v>65</v>
          </cell>
          <cell r="HG36">
            <v>28</v>
          </cell>
          <cell r="HH36">
            <v>37</v>
          </cell>
          <cell r="HI36">
            <v>0</v>
          </cell>
          <cell r="HJ36">
            <v>0</v>
          </cell>
          <cell r="HK36">
            <v>65</v>
          </cell>
          <cell r="HM36">
            <v>21.8</v>
          </cell>
          <cell r="HN36">
            <v>27</v>
          </cell>
          <cell r="HO36">
            <v>0</v>
          </cell>
          <cell r="HP36">
            <v>0</v>
          </cell>
          <cell r="HQ36">
            <v>48.8</v>
          </cell>
          <cell r="HS36">
            <v>21.8</v>
          </cell>
          <cell r="HT36">
            <v>27</v>
          </cell>
          <cell r="HU36">
            <v>36</v>
          </cell>
          <cell r="HV36">
            <v>15</v>
          </cell>
          <cell r="HW36">
            <v>99.8</v>
          </cell>
          <cell r="HY36">
            <v>21.8</v>
          </cell>
          <cell r="HZ36">
            <v>0</v>
          </cell>
          <cell r="IA36">
            <v>0</v>
          </cell>
          <cell r="IB36">
            <v>0</v>
          </cell>
          <cell r="IC36">
            <v>21.8</v>
          </cell>
          <cell r="IE36">
            <v>21.8</v>
          </cell>
          <cell r="IF36">
            <v>17.600000000000001</v>
          </cell>
          <cell r="IG36">
            <v>30</v>
          </cell>
          <cell r="IH36">
            <v>25.4</v>
          </cell>
          <cell r="II36">
            <v>94.800000000000011</v>
          </cell>
          <cell r="IK36">
            <v>21.8</v>
          </cell>
          <cell r="IL36">
            <v>37</v>
          </cell>
          <cell r="IM36">
            <v>30</v>
          </cell>
          <cell r="IN36">
            <v>25.4</v>
          </cell>
          <cell r="IO36">
            <v>114.19999999999999</v>
          </cell>
          <cell r="IQ36">
            <v>21.8</v>
          </cell>
          <cell r="IR36">
            <v>17.600000000000001</v>
          </cell>
          <cell r="IS36">
            <v>24.6</v>
          </cell>
          <cell r="IT36">
            <v>30</v>
          </cell>
          <cell r="IU36">
            <v>94</v>
          </cell>
          <cell r="IW36">
            <v>21.8</v>
          </cell>
          <cell r="IX36">
            <v>17.600000000000001</v>
          </cell>
          <cell r="IY36">
            <v>24.6</v>
          </cell>
          <cell r="IZ36">
            <v>32</v>
          </cell>
          <cell r="JA36">
            <v>96</v>
          </cell>
          <cell r="JC36">
            <v>21.8</v>
          </cell>
          <cell r="JD36">
            <v>17.600000000000001</v>
          </cell>
          <cell r="JE36">
            <v>24.6</v>
          </cell>
          <cell r="JF36">
            <v>34</v>
          </cell>
          <cell r="JG36">
            <v>98</v>
          </cell>
          <cell r="JJ36">
            <v>24.6052395</v>
          </cell>
          <cell r="JK36">
            <v>15.326899999999998</v>
          </cell>
          <cell r="JL36">
            <v>16.476700999999998</v>
          </cell>
          <cell r="JM36">
            <v>16.624856000000001</v>
          </cell>
          <cell r="JN36">
            <v>73.033696499999991</v>
          </cell>
          <cell r="JP36">
            <v>28</v>
          </cell>
          <cell r="JQ36">
            <v>0</v>
          </cell>
          <cell r="JR36">
            <v>0</v>
          </cell>
          <cell r="JS36">
            <v>0</v>
          </cell>
          <cell r="JT36">
            <v>0</v>
          </cell>
          <cell r="JV36">
            <v>21.8</v>
          </cell>
          <cell r="JW36">
            <v>0</v>
          </cell>
          <cell r="JX36">
            <v>0</v>
          </cell>
          <cell r="JY36">
            <v>0</v>
          </cell>
          <cell r="JZ36">
            <v>21.8</v>
          </cell>
          <cell r="KB36">
            <v>21.8</v>
          </cell>
          <cell r="KC36">
            <v>29</v>
          </cell>
          <cell r="KD36">
            <v>0</v>
          </cell>
          <cell r="KE36">
            <v>0</v>
          </cell>
          <cell r="KF36">
            <v>50.8</v>
          </cell>
          <cell r="KH36">
            <v>21.8</v>
          </cell>
          <cell r="KI36">
            <v>0</v>
          </cell>
          <cell r="KJ36">
            <v>35</v>
          </cell>
          <cell r="KK36">
            <v>25.4</v>
          </cell>
          <cell r="KL36">
            <v>82.199999999999989</v>
          </cell>
          <cell r="KN36">
            <v>21.8</v>
          </cell>
          <cell r="KO36">
            <v>17.600000000000001</v>
          </cell>
          <cell r="KP36">
            <v>30</v>
          </cell>
          <cell r="KQ36">
            <v>25.4</v>
          </cell>
          <cell r="KR36">
            <v>94.800000000000011</v>
          </cell>
          <cell r="KT36">
            <v>21.8</v>
          </cell>
          <cell r="KU36">
            <v>17.600000000000001</v>
          </cell>
          <cell r="KV36">
            <v>24.6</v>
          </cell>
          <cell r="KW36">
            <v>30</v>
          </cell>
          <cell r="KX36">
            <v>94</v>
          </cell>
          <cell r="KZ36">
            <v>21.8</v>
          </cell>
          <cell r="LA36">
            <v>17.600000000000001</v>
          </cell>
          <cell r="LB36">
            <v>24.6</v>
          </cell>
          <cell r="LC36">
            <v>30</v>
          </cell>
          <cell r="LD36">
            <v>94</v>
          </cell>
          <cell r="LF36">
            <v>0</v>
          </cell>
          <cell r="LG36">
            <v>0</v>
          </cell>
          <cell r="LH36">
            <v>0</v>
          </cell>
          <cell r="LI36">
            <v>0</v>
          </cell>
          <cell r="LJ36">
            <v>0</v>
          </cell>
          <cell r="LL36">
            <v>24.6</v>
          </cell>
          <cell r="LN36">
            <v>0</v>
          </cell>
          <cell r="LO36">
            <v>0</v>
          </cell>
          <cell r="LP36">
            <v>0</v>
          </cell>
          <cell r="LQ36">
            <v>0</v>
          </cell>
          <cell r="LR36">
            <v>0</v>
          </cell>
        </row>
        <row r="37">
          <cell r="B37" t="str">
            <v>Revenue Linearity</v>
          </cell>
          <cell r="C37" t="str">
            <v>Revenue Linearity</v>
          </cell>
          <cell r="D37" t="str">
            <v>15%/21%/64%</v>
          </cell>
          <cell r="E37" t="str">
            <v>14%/21%/65%</v>
          </cell>
          <cell r="F37" t="str">
            <v>8%/21%/71%</v>
          </cell>
          <cell r="G37" t="str">
            <v>20%/28%/53%</v>
          </cell>
          <cell r="H37" t="str">
            <v>14%/23%/63%</v>
          </cell>
          <cell r="J37" t="str">
            <v>23%/22%/56%</v>
          </cell>
          <cell r="K37" t="str">
            <v>18%/21%/61%</v>
          </cell>
          <cell r="L37" t="str">
            <v>14%/22%/64%</v>
          </cell>
          <cell r="M37" t="str">
            <v>19%/22%/59%</v>
          </cell>
          <cell r="N37" t="str">
            <v>18%/22%/60%</v>
          </cell>
          <cell r="P37" t="str">
            <v>13%/15%/72%</v>
          </cell>
          <cell r="Q37" t="str">
            <v>9%/22%/69%</v>
          </cell>
          <cell r="R37" t="str">
            <v>21%/30%/49%</v>
          </cell>
          <cell r="S37" t="str">
            <v>31%/19%/49%</v>
          </cell>
          <cell r="T37" t="str">
            <v>19%/22%/60%</v>
          </cell>
          <cell r="V37" t="str">
            <v>15%/21%/64%</v>
          </cell>
          <cell r="W37" t="str">
            <v>14%/21%/65%</v>
          </cell>
          <cell r="X37" t="str">
            <v>8% / 21% / 71%</v>
          </cell>
          <cell r="Y37" t="str">
            <v>20%/28%/53%</v>
          </cell>
          <cell r="Z37" t="str">
            <v>14%/23%/63%</v>
          </cell>
          <cell r="AB37" t="str">
            <v>23%/22%/56%</v>
          </cell>
          <cell r="AC37" t="str">
            <v>18%/21%/61%</v>
          </cell>
          <cell r="AD37" t="str">
            <v>14%/22%/64%</v>
          </cell>
          <cell r="AE37" t="str">
            <v>19%/22%/59%</v>
          </cell>
          <cell r="AF37" t="str">
            <v>18%/22%/60%</v>
          </cell>
          <cell r="AH37" t="str">
            <v>13%/15%/71%</v>
          </cell>
          <cell r="AI37" t="str">
            <v>9%/22%/69%</v>
          </cell>
          <cell r="AJ37" t="str">
            <v>21%/30%/49%</v>
          </cell>
          <cell r="AK37" t="str">
            <v>31%/19%/49%</v>
          </cell>
          <cell r="AL37" t="str">
            <v>19%/22%/60%</v>
          </cell>
          <cell r="AN37" t="str">
            <v>25%/24%/50%</v>
          </cell>
          <cell r="AO37" t="str">
            <v>21%/25%/54%</v>
          </cell>
          <cell r="AP37" t="str">
            <v>21%/26%/53%</v>
          </cell>
          <cell r="AQ37" t="str">
            <v>21%/26%/53%</v>
          </cell>
          <cell r="AR37" t="str">
            <v>22%/25%/53%</v>
          </cell>
          <cell r="AT37" t="str">
            <v>20%/23%/57%</v>
          </cell>
          <cell r="AU37" t="str">
            <v>24%/27%/49%</v>
          </cell>
          <cell r="AV37" t="str">
            <v>25%/27%/48%</v>
          </cell>
          <cell r="AW37" t="str">
            <v>24%/26%/50%</v>
          </cell>
          <cell r="AX37" t="str">
            <v>24%/26%/51%</v>
          </cell>
          <cell r="AZ37" t="str">
            <v>20%/23%/57%</v>
          </cell>
          <cell r="BA37" t="str">
            <v>24%/27%/49%</v>
          </cell>
          <cell r="BB37" t="str">
            <v>25%/27%/48%</v>
          </cell>
          <cell r="BC37" t="str">
            <v>24%/26%/50%</v>
          </cell>
          <cell r="BD37" t="str">
            <v>24%/26%/51%</v>
          </cell>
          <cell r="BF37" t="str">
            <v>20%/23%/57%</v>
          </cell>
          <cell r="BG37" t="str">
            <v>24%/27%/49%</v>
          </cell>
          <cell r="BH37" t="str">
            <v>26%/28%/46%</v>
          </cell>
          <cell r="BI37" t="str">
            <v>26%/28%/46%</v>
          </cell>
          <cell r="BJ37" t="str">
            <v>24%/27%/49%</v>
          </cell>
          <cell r="BL37" t="str">
            <v>23%/27%/50%</v>
          </cell>
          <cell r="BM37" t="str">
            <v>26%/28%/46%</v>
          </cell>
          <cell r="BN37" t="str">
            <v>28%/30%/43%</v>
          </cell>
          <cell r="BO37" t="str">
            <v>26%/28%/45%</v>
          </cell>
          <cell r="BP37" t="str">
            <v>26%/28%/46%</v>
          </cell>
          <cell r="BR37" t="str">
            <v>25%/24%/50%</v>
          </cell>
          <cell r="BS37" t="str">
            <v>21%/25%/54%</v>
          </cell>
          <cell r="BT37" t="str">
            <v>21%/26%/53%</v>
          </cell>
          <cell r="BU37" t="str">
            <v>21%/26%/53%</v>
          </cell>
          <cell r="BV37" t="str">
            <v>22%/25%/53%</v>
          </cell>
          <cell r="BX37" t="str">
            <v>20%/23%/57%</v>
          </cell>
          <cell r="BY37" t="str">
            <v>24%/27%/49%</v>
          </cell>
          <cell r="BZ37" t="str">
            <v>25%/27%/48%</v>
          </cell>
          <cell r="CA37" t="str">
            <v>24%/26%/50%</v>
          </cell>
          <cell r="CB37" t="str">
            <v>24%/26%/51%</v>
          </cell>
          <cell r="CD37" t="str">
            <v>23%/27%/51%</v>
          </cell>
          <cell r="CE37" t="str">
            <v>26%/28%/46%</v>
          </cell>
          <cell r="CF37" t="str">
            <v>24%/26%/49%</v>
          </cell>
          <cell r="CG37" t="str">
            <v>24%/26%/51%</v>
          </cell>
          <cell r="CH37" t="str">
            <v>24%/27%/49%</v>
          </cell>
          <cell r="CJ37" t="str">
            <v>20%/23%/57%</v>
          </cell>
          <cell r="CK37" t="str">
            <v>24%/27%/49%</v>
          </cell>
          <cell r="CL37" t="str">
            <v>26%/28%/46%</v>
          </cell>
          <cell r="CM37" t="str">
            <v>26%/28%/46%</v>
          </cell>
          <cell r="CN37" t="str">
            <v>24%/27%/49%</v>
          </cell>
          <cell r="CP37" t="str">
            <v>23%/27%/51%</v>
          </cell>
          <cell r="CQ37" t="str">
            <v>27%/29%/43%</v>
          </cell>
          <cell r="CR37" t="str">
            <v>27%/29%/44%</v>
          </cell>
          <cell r="CS37" t="str">
            <v>26%/29%/45%</v>
          </cell>
          <cell r="CT37" t="str">
            <v>26%/29%/46%</v>
          </cell>
          <cell r="CV37" t="str">
            <v>23%/27%/51%</v>
          </cell>
          <cell r="CW37" t="str">
            <v>27%/29%/43%</v>
          </cell>
          <cell r="CX37" t="str">
            <v>27%/29%/44%</v>
          </cell>
          <cell r="CY37" t="str">
            <v>26%/29%/45%</v>
          </cell>
          <cell r="CZ37" t="str">
            <v>26%/29%/46%</v>
          </cell>
          <cell r="DB37" t="str">
            <v>0%/0%/100%</v>
          </cell>
          <cell r="DC37" t="str">
            <v>0%/0%/100%</v>
          </cell>
          <cell r="DD37" t="str">
            <v>0%/0%/100%</v>
          </cell>
          <cell r="DE37" t="str">
            <v>0%/0%/100%</v>
          </cell>
          <cell r="DF37" t="str">
            <v>0%/0%/100%</v>
          </cell>
          <cell r="DH37" t="str">
            <v>0%/0%/0%</v>
          </cell>
          <cell r="DI37" t="str">
            <v>0%/0%/0%</v>
          </cell>
          <cell r="DJ37" t="str">
            <v>0%/0%/0%</v>
          </cell>
          <cell r="DK37" t="str">
            <v>0%/0%/0%</v>
          </cell>
          <cell r="DL37" t="str">
            <v>0%/0%/0%</v>
          </cell>
          <cell r="DN37" t="str">
            <v>0%/0%/0%</v>
          </cell>
          <cell r="DO37" t="str">
            <v>0%/0%/0%</v>
          </cell>
          <cell r="DP37" t="str">
            <v>0%/0%/0%</v>
          </cell>
          <cell r="DQ37" t="str">
            <v>0%/0%/0%</v>
          </cell>
          <cell r="DR37" t="str">
            <v>0%/0%/0%</v>
          </cell>
          <cell r="DU37" t="str">
            <v>0%/0%/0%</v>
          </cell>
          <cell r="DV37" t="str">
            <v>0%/0%/0%</v>
          </cell>
          <cell r="DW37" t="str">
            <v>0%/0%/0%</v>
          </cell>
          <cell r="DX37" t="str">
            <v>0%/0%/0%</v>
          </cell>
          <cell r="DY37" t="str">
            <v>0%/0%/0%</v>
          </cell>
          <cell r="EA37" t="str">
            <v>0%/0%/100%</v>
          </cell>
          <cell r="EB37" t="str">
            <v>0%/0%/0%</v>
          </cell>
          <cell r="EC37" t="e">
            <v>#DIV/0!</v>
          </cell>
          <cell r="ED37" t="e">
            <v>#DIV/0!</v>
          </cell>
          <cell r="EE37" t="str">
            <v>0%/0%/50%</v>
          </cell>
          <cell r="EG37" t="str">
            <v>0%/0%/100%</v>
          </cell>
          <cell r="EH37" t="e">
            <v>#DIV/0!</v>
          </cell>
          <cell r="EI37" t="e">
            <v>#DIV/0!</v>
          </cell>
          <cell r="EJ37" t="e">
            <v>#DIV/0!</v>
          </cell>
          <cell r="EK37" t="str">
            <v>0%/0%/100%</v>
          </cell>
          <cell r="EM37" t="str">
            <v>23%/27%/51%</v>
          </cell>
          <cell r="EN37" t="str">
            <v>26%/28%/46%</v>
          </cell>
          <cell r="EO37" t="str">
            <v>24%/26%/49%</v>
          </cell>
          <cell r="EP37" t="str">
            <v>24%/26%/51%</v>
          </cell>
          <cell r="EQ37" t="str">
            <v>24%/27%/49%</v>
          </cell>
          <cell r="ES37" t="str">
            <v>13%/15%/71%</v>
          </cell>
          <cell r="ET37" t="str">
            <v>8%/24%/68%</v>
          </cell>
          <cell r="EU37" t="str">
            <v>27%/30%/43%</v>
          </cell>
          <cell r="EV37" t="str">
            <v>28%/31%/41%</v>
          </cell>
          <cell r="EW37" t="str">
            <v>20%/26%/54%</v>
          </cell>
          <cell r="EY37" t="str">
            <v>13%/15%/71%</v>
          </cell>
          <cell r="EZ37" t="str">
            <v>8%/21%/71%</v>
          </cell>
          <cell r="FA37" t="str">
            <v>0%/0%/0%</v>
          </cell>
          <cell r="FB37" t="str">
            <v>0%/0%/0%</v>
          </cell>
          <cell r="FC37" t="str">
            <v>5%/8%/31%</v>
          </cell>
          <cell r="FE37" t="str">
            <v>13%/15%/71%</v>
          </cell>
          <cell r="FF37" t="str">
            <v>8%/20%/72%</v>
          </cell>
          <cell r="FG37" t="e">
            <v>#DIV/0!</v>
          </cell>
          <cell r="FH37" t="e">
            <v>#DIV/0!</v>
          </cell>
          <cell r="FI37" t="str">
            <v>11%/18%/72%</v>
          </cell>
          <cell r="FK37" t="str">
            <v>13%/15%/71%</v>
          </cell>
          <cell r="FL37" t="str">
            <v>8%/20%/72%</v>
          </cell>
          <cell r="FM37" t="e">
            <v>#DIV/0!</v>
          </cell>
          <cell r="FN37" t="e">
            <v>#DIV/0!</v>
          </cell>
          <cell r="FO37" t="str">
            <v>11%/18%/72%</v>
          </cell>
          <cell r="FQ37" t="str">
            <v>13%/15%/71%</v>
          </cell>
          <cell r="FR37" t="str">
            <v>9%/22%/69%</v>
          </cell>
          <cell r="FS37" t="str">
            <v>22%/32%/46%</v>
          </cell>
          <cell r="FT37" t="str">
            <v>0%/0%/0%</v>
          </cell>
          <cell r="FU37" t="str">
            <v>11%/17%/47%</v>
          </cell>
          <cell r="FW37" t="str">
            <v>13%/15%/71%</v>
          </cell>
          <cell r="FX37" t="str">
            <v>9%/22%/69%</v>
          </cell>
          <cell r="FY37" t="str">
            <v>21%/31%/48%</v>
          </cell>
          <cell r="FZ37" t="str">
            <v>21%/30%/49%</v>
          </cell>
          <cell r="GA37" t="str">
            <v>16%/25%/59%</v>
          </cell>
          <cell r="GC37" t="str">
            <v>13%/15%/71%</v>
          </cell>
          <cell r="GD37" t="str">
            <v>9%/22%/69%</v>
          </cell>
          <cell r="GE37" t="str">
            <v>21%/30%/49%</v>
          </cell>
          <cell r="GF37" t="str">
            <v>0%/0%/100%</v>
          </cell>
          <cell r="GG37" t="str">
            <v>11%/17%/72%</v>
          </cell>
          <cell r="GI37" t="str">
            <v>13%/15%/71%</v>
          </cell>
          <cell r="GJ37" t="str">
            <v>9%/22%/69%</v>
          </cell>
          <cell r="GK37" t="str">
            <v>21%/30%/49%</v>
          </cell>
          <cell r="GL37" t="str">
            <v>32%/19%/49%</v>
          </cell>
          <cell r="GM37" t="str">
            <v>19%/22%/60%</v>
          </cell>
          <cell r="GO37" t="str">
            <v>13%/15%/71%</v>
          </cell>
          <cell r="GP37" t="str">
            <v>9%/22%/69%</v>
          </cell>
          <cell r="GQ37" t="str">
            <v>21%/30%/49%</v>
          </cell>
          <cell r="GR37" t="str">
            <v>31%/19%/50%</v>
          </cell>
          <cell r="GS37" t="str">
            <v>19%/22%/60%</v>
          </cell>
          <cell r="GU37" t="str">
            <v>23%/27%/51%</v>
          </cell>
          <cell r="GV37" t="str">
            <v>26%/28%/46%</v>
          </cell>
          <cell r="GW37" t="str">
            <v>24%/26%/49%</v>
          </cell>
          <cell r="GX37" t="str">
            <v>24%/26%/51%</v>
          </cell>
          <cell r="GY37" t="str">
            <v>24%/27%/49%</v>
          </cell>
          <cell r="HA37" t="str">
            <v>0%/0%/100%</v>
          </cell>
          <cell r="HB37" t="str">
            <v>0%/0%/0%</v>
          </cell>
          <cell r="HC37" t="e">
            <v>#DIV/0!</v>
          </cell>
          <cell r="HD37" t="e">
            <v>#DIV/0!</v>
          </cell>
          <cell r="HE37" t="str">
            <v>0%/0%/47%</v>
          </cell>
          <cell r="HG37" t="str">
            <v>0%/0%/100%</v>
          </cell>
          <cell r="HH37" t="str">
            <v>0%/0%/0%</v>
          </cell>
          <cell r="HI37" t="e">
            <v>#DIV/0!</v>
          </cell>
          <cell r="HJ37" t="e">
            <v>#DIV/0!</v>
          </cell>
          <cell r="HK37" t="str">
            <v>0%/0%/47%</v>
          </cell>
          <cell r="HM37" t="str">
            <v>13%/15%/71%</v>
          </cell>
          <cell r="HN37" t="str">
            <v>0%/0%/0%</v>
          </cell>
          <cell r="HO37" t="e">
            <v>#DIV/0!</v>
          </cell>
          <cell r="HP37" t="e">
            <v>#DIV/0!</v>
          </cell>
          <cell r="HQ37" t="str">
            <v>7%/8%/35%</v>
          </cell>
          <cell r="HS37" t="str">
            <v>13%/15%/71%</v>
          </cell>
          <cell r="HT37" t="str">
            <v>8%/20%/72%</v>
          </cell>
          <cell r="HU37" t="str">
            <v>0%/0%/0%</v>
          </cell>
          <cell r="HV37" t="str">
            <v>0%/0%/0%</v>
          </cell>
          <cell r="HW37" t="str">
            <v>5%/8%/33%</v>
          </cell>
          <cell r="HY37" t="str">
            <v>13%/15%/71%</v>
          </cell>
          <cell r="HZ37" t="e">
            <v>#DIV/0!</v>
          </cell>
          <cell r="IA37" t="e">
            <v>#DIV/0!</v>
          </cell>
          <cell r="IB37" t="e">
            <v>#DIV/0!</v>
          </cell>
          <cell r="IC37" t="str">
            <v>21%/36%/43%</v>
          </cell>
          <cell r="IE37" t="str">
            <v>13%/15%/71%</v>
          </cell>
          <cell r="IF37" t="str">
            <v>9%/22%/69%</v>
          </cell>
          <cell r="IG37" t="str">
            <v>0%/0%/0%</v>
          </cell>
          <cell r="IH37" t="e">
            <v>#DIV/0!</v>
          </cell>
          <cell r="II37" t="str">
            <v>7%/12%/46%</v>
          </cell>
          <cell r="IK37" t="str">
            <v>13%/15%/71%</v>
          </cell>
          <cell r="IL37" t="str">
            <v>21%/25%/54%</v>
          </cell>
          <cell r="IM37" t="str">
            <v>21%/30%/50%</v>
          </cell>
          <cell r="IN37" t="e">
            <v>#DIV/0!</v>
          </cell>
          <cell r="IO37" t="str">
            <v>19%/24%/58%</v>
          </cell>
          <cell r="IQ37" t="str">
            <v>13%/15%/71%</v>
          </cell>
          <cell r="IR37" t="str">
            <v>9%/22%/69%</v>
          </cell>
          <cell r="IS37" t="str">
            <v>21%/30%/49%</v>
          </cell>
          <cell r="IT37" t="str">
            <v>0%/0%/0%</v>
          </cell>
          <cell r="IU37" t="str">
            <v>11%/17%/48%</v>
          </cell>
          <cell r="IW37" t="str">
            <v>13%/15%/71%</v>
          </cell>
          <cell r="IX37" t="str">
            <v>9%/22%/69%</v>
          </cell>
          <cell r="IY37" t="str">
            <v>21%/30%/49%</v>
          </cell>
          <cell r="IZ37" t="str">
            <v>0%/0%/0%</v>
          </cell>
          <cell r="JA37" t="str">
            <v>11%/17%/48%</v>
          </cell>
          <cell r="JC37" t="str">
            <v>13%/15%/71%</v>
          </cell>
          <cell r="JD37" t="str">
            <v>9%/22%/69%</v>
          </cell>
          <cell r="JE37" t="str">
            <v>21%/30%/49%</v>
          </cell>
          <cell r="JF37" t="str">
            <v>31%/19%/50%</v>
          </cell>
          <cell r="JG37" t="str">
            <v>19%/22%/60%</v>
          </cell>
          <cell r="JJ37" t="str">
            <v>0%/0%/100%</v>
          </cell>
          <cell r="JK37" t="str">
            <v>0%/0%/100%</v>
          </cell>
          <cell r="JL37" t="str">
            <v>0%/0%/100%</v>
          </cell>
          <cell r="JM37" t="str">
            <v>0%/0%/100%</v>
          </cell>
          <cell r="JN37" t="str">
            <v>0%/0%/100%</v>
          </cell>
          <cell r="JP37" t="str">
            <v>0%/0%/0%</v>
          </cell>
          <cell r="JQ37" t="str">
            <v>0%/0%/0%</v>
          </cell>
          <cell r="JR37" t="str">
            <v>0%/0%/0%</v>
          </cell>
          <cell r="JS37" t="str">
            <v>0%/0%/0%</v>
          </cell>
          <cell r="JT37" t="str">
            <v>0%/0%/0%</v>
          </cell>
          <cell r="JV37" t="str">
            <v>13%/15%/71%</v>
          </cell>
          <cell r="JW37" t="str">
            <v>21%/24%/55%</v>
          </cell>
          <cell r="JX37" t="str">
            <v>0%/0%/0%</v>
          </cell>
          <cell r="JY37" t="str">
            <v>0%/0%/0%</v>
          </cell>
          <cell r="JZ37" t="str">
            <v>8%/9%/28%</v>
          </cell>
          <cell r="KB37" t="str">
            <v>13%/15%/71%</v>
          </cell>
          <cell r="KC37" t="str">
            <v>22%/25%/54%</v>
          </cell>
          <cell r="KD37" t="str">
            <v>0%/0%/0%</v>
          </cell>
          <cell r="KE37" t="str">
            <v>0%/0%/0%</v>
          </cell>
          <cell r="KF37" t="str">
            <v>8%/9%/28%</v>
          </cell>
          <cell r="KH37" t="str">
            <v>13%/15%/71%</v>
          </cell>
          <cell r="KI37" t="str">
            <v>21%/24%/55%</v>
          </cell>
          <cell r="KJ37" t="str">
            <v>0%/0%/0%</v>
          </cell>
          <cell r="KK37" t="e">
            <v>#DIV/0!</v>
          </cell>
          <cell r="KL37" t="str">
            <v>11%/13%/42%</v>
          </cell>
          <cell r="KN37" t="str">
            <v>13%/15%/71%</v>
          </cell>
          <cell r="KO37" t="str">
            <v>9%/22%/69%</v>
          </cell>
          <cell r="KP37" t="str">
            <v>21%/30%/49%</v>
          </cell>
          <cell r="KQ37" t="e">
            <v>#DIV/0!</v>
          </cell>
          <cell r="KR37" t="str">
            <v>15%/23%/63%</v>
          </cell>
          <cell r="KT37" t="str">
            <v>13%/15%/71%</v>
          </cell>
          <cell r="KU37" t="str">
            <v>9%/22%/69%</v>
          </cell>
          <cell r="KV37" t="str">
            <v>21%/30%/49%</v>
          </cell>
          <cell r="KW37" t="str">
            <v>0%/0%/0%</v>
          </cell>
          <cell r="KX37" t="str">
            <v>11%/17%/48%</v>
          </cell>
          <cell r="KZ37" t="str">
            <v>13%/15%/71%</v>
          </cell>
          <cell r="LA37" t="str">
            <v>9%/22%/69%</v>
          </cell>
          <cell r="LB37" t="str">
            <v>21%/30%/49%</v>
          </cell>
          <cell r="LC37" t="str">
            <v>31%/19%/50%</v>
          </cell>
          <cell r="LD37" t="str">
            <v>19%/22%/60%</v>
          </cell>
          <cell r="LF37" t="str">
            <v>0%/0%/0%</v>
          </cell>
          <cell r="LG37" t="str">
            <v>0%/0%/0%</v>
          </cell>
          <cell r="LH37" t="str">
            <v>0%/0%/0%</v>
          </cell>
          <cell r="LI37" t="str">
            <v>0%/0%/0%</v>
          </cell>
          <cell r="LJ37" t="str">
            <v>0%/0%/0%</v>
          </cell>
          <cell r="LL37" t="str">
            <v>21%/30%/49%</v>
          </cell>
          <cell r="LN37" t="str">
            <v>0%/0%/0%</v>
          </cell>
          <cell r="LO37" t="str">
            <v>0%/0%/0%</v>
          </cell>
          <cell r="LP37" t="str">
            <v>0%/0%/0%</v>
          </cell>
          <cell r="LQ37" t="str">
            <v>0%/0%/0%</v>
          </cell>
          <cell r="LR37" t="str">
            <v>0%/0%/0%</v>
          </cell>
        </row>
        <row r="38">
          <cell r="B38" t="str">
            <v>Ending Headcount</v>
          </cell>
          <cell r="C38" t="str">
            <v>Ending Headcount</v>
          </cell>
          <cell r="D38" t="str">
            <v xml:space="preserve"> / </v>
          </cell>
          <cell r="E38" t="str">
            <v xml:space="preserve"> / </v>
          </cell>
          <cell r="F38" t="str">
            <v xml:space="preserve"> / </v>
          </cell>
          <cell r="G38" t="str">
            <v xml:space="preserve"> / </v>
          </cell>
          <cell r="H38" t="str">
            <v xml:space="preserve"> / </v>
          </cell>
          <cell r="J38" t="str">
            <v>10,397 / 11,628</v>
          </cell>
          <cell r="K38" t="str">
            <v>10,300 / 11,446</v>
          </cell>
          <cell r="L38" t="str">
            <v>10,149 / 11,279</v>
          </cell>
          <cell r="M38" t="str">
            <v>9,690 / 10,946</v>
          </cell>
          <cell r="N38" t="str">
            <v>9,690 / 10,946</v>
          </cell>
          <cell r="P38" t="str">
            <v>9,583 / 10,890</v>
          </cell>
          <cell r="Q38" t="str">
            <v>9,469 / 10,895</v>
          </cell>
          <cell r="R38" t="str">
            <v>9,475 / 10,388</v>
          </cell>
          <cell r="S38" t="str">
            <v>9,139 / 9,975</v>
          </cell>
          <cell r="T38" t="str">
            <v>9,139 / 9,975</v>
          </cell>
          <cell r="V38" t="str">
            <v xml:space="preserve"> / </v>
          </cell>
          <cell r="W38" t="str">
            <v xml:space="preserve"> / </v>
          </cell>
          <cell r="X38" t="str">
            <v xml:space="preserve"> / </v>
          </cell>
          <cell r="Y38" t="str">
            <v xml:space="preserve"> / </v>
          </cell>
          <cell r="Z38" t="str">
            <v xml:space="preserve"> / </v>
          </cell>
          <cell r="AB38" t="str">
            <v>10,397 / 11,628</v>
          </cell>
          <cell r="AC38" t="str">
            <v>10,300 / 11,446</v>
          </cell>
          <cell r="AD38" t="str">
            <v>10,149 / 11,279</v>
          </cell>
          <cell r="AE38" t="str">
            <v>9,690 / 10,946</v>
          </cell>
          <cell r="AF38" t="str">
            <v>9,690 / 10,946</v>
          </cell>
          <cell r="AH38" t="str">
            <v>9,583 / 10,890</v>
          </cell>
          <cell r="AI38" t="str">
            <v>9,469 / 10,895</v>
          </cell>
          <cell r="AJ38" t="str">
            <v>9,475 / 10,388</v>
          </cell>
          <cell r="AK38" t="str">
            <v>9,139 / 9,975</v>
          </cell>
          <cell r="AL38" t="str">
            <v>9,139 / 9,975</v>
          </cell>
          <cell r="AN38" t="str">
            <v xml:space="preserve"> / </v>
          </cell>
          <cell r="AO38" t="str">
            <v xml:space="preserve"> / </v>
          </cell>
          <cell r="AP38" t="str">
            <v xml:space="preserve"> / </v>
          </cell>
          <cell r="AQ38" t="str">
            <v xml:space="preserve"> / </v>
          </cell>
          <cell r="AR38" t="str">
            <v xml:space="preserve"> / </v>
          </cell>
          <cell r="AT38" t="str">
            <v xml:space="preserve"> / </v>
          </cell>
          <cell r="AU38" t="str">
            <v xml:space="preserve"> / </v>
          </cell>
          <cell r="AV38" t="str">
            <v xml:space="preserve"> / </v>
          </cell>
          <cell r="AW38" t="str">
            <v xml:space="preserve"> / </v>
          </cell>
          <cell r="AX38" t="str">
            <v xml:space="preserve"> / </v>
          </cell>
          <cell r="AZ38" t="str">
            <v xml:space="preserve"> / </v>
          </cell>
          <cell r="BA38" t="str">
            <v xml:space="preserve"> / </v>
          </cell>
          <cell r="BB38" t="str">
            <v xml:space="preserve"> / </v>
          </cell>
          <cell r="BC38" t="str">
            <v xml:space="preserve"> / </v>
          </cell>
          <cell r="BD38" t="str">
            <v xml:space="preserve"> / </v>
          </cell>
          <cell r="BF38" t="str">
            <v xml:space="preserve"> / </v>
          </cell>
          <cell r="BG38" t="str">
            <v xml:space="preserve"> / </v>
          </cell>
          <cell r="BH38" t="str">
            <v xml:space="preserve"> / </v>
          </cell>
          <cell r="BI38" t="str">
            <v xml:space="preserve"> / </v>
          </cell>
          <cell r="BJ38" t="str">
            <v xml:space="preserve"> / </v>
          </cell>
          <cell r="BL38" t="str">
            <v xml:space="preserve"> / </v>
          </cell>
          <cell r="BM38" t="str">
            <v xml:space="preserve"> / </v>
          </cell>
          <cell r="BN38" t="str">
            <v xml:space="preserve"> / </v>
          </cell>
          <cell r="BO38" t="str">
            <v xml:space="preserve"> / </v>
          </cell>
          <cell r="BP38" t="str">
            <v xml:space="preserve"> / </v>
          </cell>
          <cell r="BR38" t="str">
            <v xml:space="preserve"> / </v>
          </cell>
          <cell r="BS38" t="str">
            <v xml:space="preserve"> / </v>
          </cell>
          <cell r="BT38" t="str">
            <v xml:space="preserve"> / </v>
          </cell>
          <cell r="BU38" t="str">
            <v xml:space="preserve"> / </v>
          </cell>
          <cell r="BV38" t="str">
            <v xml:space="preserve"> / </v>
          </cell>
          <cell r="BX38" t="str">
            <v xml:space="preserve"> / </v>
          </cell>
          <cell r="BY38" t="str">
            <v xml:space="preserve"> / </v>
          </cell>
          <cell r="BZ38" t="str">
            <v xml:space="preserve"> / </v>
          </cell>
          <cell r="CA38" t="str">
            <v xml:space="preserve"> / </v>
          </cell>
          <cell r="CB38" t="str">
            <v xml:space="preserve"> / </v>
          </cell>
          <cell r="CD38" t="str">
            <v>10,063 / 11,266</v>
          </cell>
          <cell r="CE38" t="str">
            <v>10,045 / 11,218</v>
          </cell>
          <cell r="CF38" t="str">
            <v>10,057 / 11,199</v>
          </cell>
          <cell r="CG38" t="str">
            <v>10,058 / 11,159</v>
          </cell>
          <cell r="CH38" t="str">
            <v>10,058 / 11,159</v>
          </cell>
          <cell r="CJ38" t="str">
            <v>10,063 / 11,266</v>
          </cell>
          <cell r="CK38" t="str">
            <v>10,045 / 11,218</v>
          </cell>
          <cell r="CL38" t="str">
            <v>10,057 / 11,199</v>
          </cell>
          <cell r="CM38" t="str">
            <v>10,058 / 11,159</v>
          </cell>
          <cell r="CN38" t="str">
            <v>10,058 / 11,159</v>
          </cell>
          <cell r="CP38" t="str">
            <v>10,063 / 11,266</v>
          </cell>
          <cell r="CQ38" t="str">
            <v>10,045 / 11,218</v>
          </cell>
          <cell r="CR38" t="str">
            <v>10,057 / 11,199</v>
          </cell>
          <cell r="CS38" t="str">
            <v>10,058 / 11,159</v>
          </cell>
          <cell r="CT38" t="str">
            <v>10,058 / 11,159</v>
          </cell>
          <cell r="CV38" t="str">
            <v>10,063 / 11,266</v>
          </cell>
          <cell r="CW38" t="str">
            <v>10,045 / 11,218</v>
          </cell>
          <cell r="CX38" t="str">
            <v>10,057 / 11,199</v>
          </cell>
          <cell r="CY38" t="str">
            <v>10,058 / 11,159</v>
          </cell>
          <cell r="CZ38" t="str">
            <v>10,058 / 11,159</v>
          </cell>
          <cell r="DB38" t="str">
            <v xml:space="preserve"> / </v>
          </cell>
          <cell r="DC38" t="str">
            <v xml:space="preserve"> / </v>
          </cell>
          <cell r="DD38" t="str">
            <v xml:space="preserve"> / </v>
          </cell>
          <cell r="DE38" t="str">
            <v xml:space="preserve"> / </v>
          </cell>
          <cell r="DF38" t="str">
            <v xml:space="preserve"> / </v>
          </cell>
          <cell r="DH38" t="str">
            <v xml:space="preserve"> / </v>
          </cell>
          <cell r="DI38" t="str">
            <v xml:space="preserve"> / </v>
          </cell>
          <cell r="DJ38" t="str">
            <v xml:space="preserve"> / </v>
          </cell>
          <cell r="DK38" t="str">
            <v xml:space="preserve"> / </v>
          </cell>
          <cell r="DL38" t="str">
            <v xml:space="preserve"> / </v>
          </cell>
          <cell r="DN38" t="str">
            <v xml:space="preserve"> / </v>
          </cell>
          <cell r="DO38" t="str">
            <v xml:space="preserve"> / </v>
          </cell>
          <cell r="DP38" t="str">
            <v xml:space="preserve"> / </v>
          </cell>
          <cell r="DQ38" t="str">
            <v xml:space="preserve"> / </v>
          </cell>
          <cell r="DR38" t="str">
            <v xml:space="preserve"> / </v>
          </cell>
          <cell r="DU38" t="str">
            <v xml:space="preserve"> / </v>
          </cell>
          <cell r="DV38" t="str">
            <v xml:space="preserve"> / </v>
          </cell>
          <cell r="DW38" t="str">
            <v xml:space="preserve"> / </v>
          </cell>
          <cell r="DX38" t="str">
            <v xml:space="preserve"> / </v>
          </cell>
          <cell r="DY38" t="str">
            <v xml:space="preserve"> / </v>
          </cell>
          <cell r="EA38" t="str">
            <v xml:space="preserve"> / </v>
          </cell>
          <cell r="EB38" t="str">
            <v xml:space="preserve"> / </v>
          </cell>
          <cell r="EC38" t="str">
            <v xml:space="preserve"> / </v>
          </cell>
          <cell r="ED38" t="str">
            <v xml:space="preserve"> / </v>
          </cell>
          <cell r="EE38" t="str">
            <v xml:space="preserve"> / </v>
          </cell>
          <cell r="EG38" t="str">
            <v xml:space="preserve"> / </v>
          </cell>
          <cell r="EH38" t="str">
            <v xml:space="preserve"> / </v>
          </cell>
          <cell r="EI38" t="str">
            <v xml:space="preserve"> / </v>
          </cell>
          <cell r="EJ38" t="str">
            <v xml:space="preserve"> / </v>
          </cell>
          <cell r="EK38" t="str">
            <v xml:space="preserve"> / </v>
          </cell>
          <cell r="EM38" t="str">
            <v>10,063 / 11,266</v>
          </cell>
          <cell r="EN38" t="str">
            <v>10,045 / 11,218</v>
          </cell>
          <cell r="EO38" t="str">
            <v>10,057 / 11,199</v>
          </cell>
          <cell r="EP38" t="str">
            <v>10,058 / 11,159</v>
          </cell>
          <cell r="EQ38" t="str">
            <v>10,058 / 11,159</v>
          </cell>
          <cell r="ES38" t="str">
            <v>9,583 / 10,890</v>
          </cell>
          <cell r="ET38" t="str">
            <v>9,600 / 10,975</v>
          </cell>
          <cell r="EU38" t="str">
            <v>10,057 / 11,199</v>
          </cell>
          <cell r="EV38" t="str">
            <v>10,058 / 11,159</v>
          </cell>
          <cell r="EW38" t="str">
            <v>10,058 / 11,159</v>
          </cell>
          <cell r="EY38" t="str">
            <v>9,583 / 10,890</v>
          </cell>
          <cell r="EZ38" t="str">
            <v>9,556 / 10,935</v>
          </cell>
          <cell r="FA38" t="str">
            <v>10,131 / 11,363</v>
          </cell>
          <cell r="FB38" t="str">
            <v>10,234 / 11,393</v>
          </cell>
          <cell r="FC38" t="str">
            <v>10,234 / 11,393</v>
          </cell>
          <cell r="FE38" t="str">
            <v>9,583 / 10,890</v>
          </cell>
          <cell r="FF38" t="str">
            <v>9,556 / 10,935</v>
          </cell>
          <cell r="FG38" t="str">
            <v>10,131 / 11,363</v>
          </cell>
          <cell r="FH38" t="str">
            <v>10,234 / 11,393</v>
          </cell>
          <cell r="FI38" t="str">
            <v>10,234 / 11,393</v>
          </cell>
          <cell r="FK38" t="str">
            <v>9,583 / 10,890</v>
          </cell>
          <cell r="FL38" t="str">
            <v>9,556 / 10,935</v>
          </cell>
          <cell r="FM38" t="str">
            <v>10,131 / 11,363</v>
          </cell>
          <cell r="FN38" t="str">
            <v>10,234 / 11,393</v>
          </cell>
          <cell r="FO38" t="str">
            <v>10,234 / 11,393</v>
          </cell>
          <cell r="FQ38" t="str">
            <v>9,583 / 10,890</v>
          </cell>
          <cell r="FR38" t="str">
            <v>9,469 / 10,895</v>
          </cell>
          <cell r="FS38" t="str">
            <v>9,515 / 10,899</v>
          </cell>
          <cell r="FT38" t="str">
            <v>10,234 / 11,393</v>
          </cell>
          <cell r="FU38" t="str">
            <v>10,234 / 11,393</v>
          </cell>
          <cell r="FW38" t="str">
            <v>9,583 / 10,890</v>
          </cell>
          <cell r="FX38" t="str">
            <v>9,556 / 10,935</v>
          </cell>
          <cell r="FY38" t="str">
            <v>9,495 / 10,810</v>
          </cell>
          <cell r="FZ38" t="str">
            <v>10,234 / 11,393</v>
          </cell>
          <cell r="GA38" t="str">
            <v>10,234 / 11,393</v>
          </cell>
          <cell r="GC38" t="str">
            <v>9,583 / 10,890</v>
          </cell>
          <cell r="GD38" t="str">
            <v>9,469 / 10,895</v>
          </cell>
          <cell r="GE38" t="str">
            <v>9,475 / 10,388</v>
          </cell>
          <cell r="GF38" t="str">
            <v xml:space="preserve"> / </v>
          </cell>
          <cell r="GG38" t="str">
            <v xml:space="preserve"> / </v>
          </cell>
          <cell r="GI38" t="str">
            <v>9,583 / 10,890</v>
          </cell>
          <cell r="GJ38" t="str">
            <v>9,469 / 10,895</v>
          </cell>
          <cell r="GK38" t="str">
            <v>9,475 / 10,388</v>
          </cell>
          <cell r="GL38" t="str">
            <v>9,566 / 10,570</v>
          </cell>
          <cell r="GM38" t="str">
            <v>9,566 / 10,570</v>
          </cell>
          <cell r="GO38" t="str">
            <v>9,583 / 10,890</v>
          </cell>
          <cell r="GP38" t="str">
            <v>9,469 / 10,895</v>
          </cell>
          <cell r="GQ38" t="str">
            <v>9,475 / 10,388</v>
          </cell>
          <cell r="GR38" t="str">
            <v>9,566 / 10,570</v>
          </cell>
          <cell r="GS38" t="str">
            <v>9,566 / 10,570</v>
          </cell>
          <cell r="GU38" t="str">
            <v xml:space="preserve"> / </v>
          </cell>
          <cell r="GV38" t="str">
            <v xml:space="preserve"> / </v>
          </cell>
          <cell r="GW38" t="str">
            <v xml:space="preserve"> / </v>
          </cell>
          <cell r="GX38" t="str">
            <v xml:space="preserve"> / </v>
          </cell>
          <cell r="GY38" t="str">
            <v xml:space="preserve"> / </v>
          </cell>
          <cell r="HA38" t="str">
            <v xml:space="preserve"> / </v>
          </cell>
          <cell r="HB38" t="str">
            <v xml:space="preserve"> / </v>
          </cell>
          <cell r="HC38" t="str">
            <v xml:space="preserve"> / </v>
          </cell>
          <cell r="HD38" t="str">
            <v xml:space="preserve"> / </v>
          </cell>
          <cell r="HE38" t="str">
            <v xml:space="preserve"> / </v>
          </cell>
          <cell r="HG38" t="str">
            <v>9,583 / 10,890</v>
          </cell>
          <cell r="HH38" t="str">
            <v xml:space="preserve"> / </v>
          </cell>
          <cell r="HI38" t="str">
            <v xml:space="preserve"> / </v>
          </cell>
          <cell r="HJ38" t="str">
            <v xml:space="preserve"> / </v>
          </cell>
          <cell r="HK38" t="str">
            <v xml:space="preserve"> / </v>
          </cell>
          <cell r="HM38" t="str">
            <v>9,583 / 10,890</v>
          </cell>
          <cell r="HN38" t="str">
            <v>10,083 / 11,422</v>
          </cell>
          <cell r="HO38" t="str">
            <v>10,131 / 11,363</v>
          </cell>
          <cell r="HP38" t="str">
            <v>10,234 / 11,393</v>
          </cell>
          <cell r="HQ38" t="str">
            <v>10,234 / 11,393</v>
          </cell>
          <cell r="HS38" t="str">
            <v>9,583 / 10,890</v>
          </cell>
          <cell r="HT38" t="str">
            <v>9,556 / 10,935</v>
          </cell>
          <cell r="HU38" t="str">
            <v>9,556 / 10,935</v>
          </cell>
          <cell r="HV38" t="str">
            <v>9,556 / 10,935</v>
          </cell>
          <cell r="HW38" t="str">
            <v>9,556 / 10,935</v>
          </cell>
          <cell r="HY38" t="str">
            <v>9,583 / 10,890</v>
          </cell>
          <cell r="HZ38" t="str">
            <v>9,556 / 10,935</v>
          </cell>
          <cell r="IA38" t="str">
            <v>9,556 / 10,935</v>
          </cell>
          <cell r="IB38" t="str">
            <v>9,556 / 10,935</v>
          </cell>
          <cell r="IC38" t="str">
            <v>9,556 / 10,935</v>
          </cell>
          <cell r="IE38" t="str">
            <v>9,583 / 10,890</v>
          </cell>
          <cell r="IF38" t="str">
            <v>9,469 / 10,895</v>
          </cell>
          <cell r="IG38" t="str">
            <v>9,556 / 10,935</v>
          </cell>
          <cell r="IH38" t="str">
            <v>9,556 / 10,935</v>
          </cell>
          <cell r="II38" t="str">
            <v>9,556 / 10,935</v>
          </cell>
          <cell r="IK38" t="str">
            <v>9,583 / 10,890</v>
          </cell>
          <cell r="IL38" t="str">
            <v xml:space="preserve"> / </v>
          </cell>
          <cell r="IM38" t="str">
            <v>9,495 / 10,810</v>
          </cell>
          <cell r="IN38" t="str">
            <v>9,495 / 10,810</v>
          </cell>
          <cell r="IO38" t="str">
            <v>9,495 / 10,810</v>
          </cell>
          <cell r="IQ38" t="str">
            <v>9,583 / 10,890</v>
          </cell>
          <cell r="IR38" t="str">
            <v>9,469 / 10,895</v>
          </cell>
          <cell r="IS38" t="str">
            <v>9,475 / 10,388</v>
          </cell>
          <cell r="IT38" t="str">
            <v>9,475 / 10,388</v>
          </cell>
          <cell r="IU38" t="str">
            <v>9,475 / 10,388</v>
          </cell>
          <cell r="IW38" t="str">
            <v>9,583 / 10,890</v>
          </cell>
          <cell r="IX38" t="str">
            <v>9,469 / 10,895</v>
          </cell>
          <cell r="IY38" t="str">
            <v>9,475 / 10,388</v>
          </cell>
          <cell r="IZ38" t="str">
            <v xml:space="preserve"> / </v>
          </cell>
          <cell r="JA38" t="str">
            <v xml:space="preserve"> / </v>
          </cell>
          <cell r="JC38" t="str">
            <v>9,583 / 10,890</v>
          </cell>
          <cell r="JD38" t="str">
            <v>9,469 / 10,895</v>
          </cell>
          <cell r="JE38" t="str">
            <v>9,475 / 10,388</v>
          </cell>
          <cell r="JF38" t="str">
            <v>9,566 / 10,570</v>
          </cell>
          <cell r="JG38" t="str">
            <v>9,566 / 10,570</v>
          </cell>
          <cell r="JJ38" t="str">
            <v xml:space="preserve"> / </v>
          </cell>
          <cell r="JK38" t="str">
            <v xml:space="preserve"> / </v>
          </cell>
          <cell r="JL38" t="str">
            <v xml:space="preserve"> / </v>
          </cell>
          <cell r="JM38" t="str">
            <v xml:space="preserve"> / </v>
          </cell>
          <cell r="JN38" t="str">
            <v xml:space="preserve"> / </v>
          </cell>
          <cell r="JP38" t="str">
            <v>9,583 / 10,890</v>
          </cell>
          <cell r="JQ38" t="str">
            <v xml:space="preserve"> / </v>
          </cell>
          <cell r="JR38" t="str">
            <v xml:space="preserve"> / </v>
          </cell>
          <cell r="JS38" t="str">
            <v xml:space="preserve"> / </v>
          </cell>
          <cell r="JT38" t="str">
            <v xml:space="preserve"> / </v>
          </cell>
          <cell r="JV38" t="str">
            <v>9,583 / 10,890</v>
          </cell>
          <cell r="JW38" t="str">
            <v>10,083 / 11,422</v>
          </cell>
          <cell r="JX38" t="str">
            <v>10,131 / 11,363</v>
          </cell>
          <cell r="JY38" t="str">
            <v>10,234 / 11,393</v>
          </cell>
          <cell r="JZ38" t="str">
            <v>10,234 / 11,393</v>
          </cell>
          <cell r="KB38" t="str">
            <v>9,583 / 10,890</v>
          </cell>
          <cell r="KC38" t="str">
            <v>10,083 / 11,422</v>
          </cell>
          <cell r="KD38" t="str">
            <v>10,131 / 11,363</v>
          </cell>
          <cell r="KE38" t="str">
            <v>10,234 / 11,393</v>
          </cell>
          <cell r="KF38" t="str">
            <v>10,234 / 11,393</v>
          </cell>
          <cell r="KH38" t="str">
            <v>9,583 / 10,890</v>
          </cell>
          <cell r="KI38" t="str">
            <v>10,083 / 11,422</v>
          </cell>
          <cell r="KJ38" t="str">
            <v>10,131 / 11,363</v>
          </cell>
          <cell r="KK38" t="str">
            <v>10,234 / 11,393</v>
          </cell>
          <cell r="KL38" t="str">
            <v>10,234 / 11,393</v>
          </cell>
          <cell r="KN38" t="str">
            <v>9,583 / 10,890</v>
          </cell>
          <cell r="KO38" t="str">
            <v>9,469 / 10,895</v>
          </cell>
          <cell r="KP38" t="str">
            <v>9,495 / 10,810</v>
          </cell>
          <cell r="KQ38" t="str">
            <v>10,234 / 11,393</v>
          </cell>
          <cell r="KR38" t="str">
            <v>10,234 / 11,393</v>
          </cell>
          <cell r="KT38" t="str">
            <v>9,583 / 10,890</v>
          </cell>
          <cell r="KU38" t="str">
            <v>9,469 / 10,895</v>
          </cell>
          <cell r="KV38" t="str">
            <v>9,475 / 10,388</v>
          </cell>
          <cell r="KW38" t="str">
            <v>9,623 / 10,627</v>
          </cell>
          <cell r="KX38" t="str">
            <v>9,623 / 10,627</v>
          </cell>
          <cell r="KZ38" t="str">
            <v>9,583 / 10,890</v>
          </cell>
          <cell r="LA38" t="str">
            <v>9,469 / 10,895</v>
          </cell>
          <cell r="LB38" t="str">
            <v>9,475 / 10,388</v>
          </cell>
          <cell r="LC38" t="str">
            <v>9,566 / 10,570</v>
          </cell>
          <cell r="LD38" t="str">
            <v>9,566 / 10,570</v>
          </cell>
          <cell r="LF38" t="str">
            <v xml:space="preserve"> / </v>
          </cell>
          <cell r="LG38" t="str">
            <v xml:space="preserve"> / </v>
          </cell>
          <cell r="LH38" t="str">
            <v xml:space="preserve"> / </v>
          </cell>
          <cell r="LI38" t="str">
            <v xml:space="preserve"> / </v>
          </cell>
          <cell r="LJ38" t="str">
            <v xml:space="preserve"> / </v>
          </cell>
          <cell r="LL38" t="str">
            <v>9,475 / 10,388</v>
          </cell>
          <cell r="LN38" t="str">
            <v xml:space="preserve"> / </v>
          </cell>
          <cell r="LO38" t="str">
            <v xml:space="preserve"> / </v>
          </cell>
          <cell r="LP38" t="str">
            <v xml:space="preserve"> / </v>
          </cell>
          <cell r="LQ38" t="str">
            <v xml:space="preserve"> / </v>
          </cell>
          <cell r="LR38" t="str">
            <v xml:space="preserve"> / </v>
          </cell>
        </row>
        <row r="39">
          <cell r="B39" t="str">
            <v>GM</v>
          </cell>
          <cell r="C39" t="str">
            <v>GM $/%</v>
          </cell>
          <cell r="D39" t="str">
            <v>$445 / 40.9%</v>
          </cell>
          <cell r="E39" t="str">
            <v>$459 / 39.5%</v>
          </cell>
          <cell r="F39" t="str">
            <v>$521 / 35.7%</v>
          </cell>
          <cell r="G39" t="str">
            <v>$553 / 34.8%</v>
          </cell>
          <cell r="H39" t="str">
            <v>$1978 / 37.3%</v>
          </cell>
          <cell r="J39" t="str">
            <v>$487 / 34.9%</v>
          </cell>
          <cell r="K39" t="str">
            <v>$498 / 34.6%</v>
          </cell>
          <cell r="L39" t="str">
            <v>$494 / 34.6%</v>
          </cell>
          <cell r="M39" t="str">
            <v>$418 / 33.8%</v>
          </cell>
          <cell r="N39" t="str">
            <v>$1897 / 34.5%</v>
          </cell>
          <cell r="P39" t="str">
            <v>$326 / 31.7%</v>
          </cell>
          <cell r="Q39" t="str">
            <v>$232 / 24.6%</v>
          </cell>
          <cell r="R39" t="str">
            <v>$239 / 22.5%</v>
          </cell>
          <cell r="S39" t="str">
            <v>$283 / 29.6%</v>
          </cell>
          <cell r="T39" t="str">
            <v>$1080 / 27.1%</v>
          </cell>
          <cell r="V39" t="str">
            <v>$447 / 41.1%</v>
          </cell>
          <cell r="W39" t="str">
            <v>$460 / 39.6%</v>
          </cell>
          <cell r="X39" t="str">
            <v>$522 / 35.8%</v>
          </cell>
          <cell r="Y39" t="str">
            <v>$554 / 34.8%</v>
          </cell>
          <cell r="Z39" t="str">
            <v>$1983 / 37.4%</v>
          </cell>
          <cell r="AB39" t="str">
            <v>$488 / 34.9%</v>
          </cell>
          <cell r="AC39" t="str">
            <v>$499 / 34.6%</v>
          </cell>
          <cell r="AD39" t="str">
            <v>$495 / 34.6%</v>
          </cell>
          <cell r="AE39" t="str">
            <v>$418 / 33.7%</v>
          </cell>
          <cell r="AF39" t="str">
            <v>$1900 / 34.5%</v>
          </cell>
          <cell r="AH39" t="str">
            <v>$327 / 31.7%</v>
          </cell>
          <cell r="AI39" t="str">
            <v>$266 / 28.2%</v>
          </cell>
          <cell r="AJ39" t="str">
            <v>$239 / 22.5%</v>
          </cell>
          <cell r="AK39" t="str">
            <v>$284 / 29.6%</v>
          </cell>
          <cell r="AL39" t="str">
            <v>$1116 / 28.0%</v>
          </cell>
          <cell r="AN39" t="str">
            <v>$480 / 35.0%</v>
          </cell>
          <cell r="AO39" t="str">
            <v>$491 / 35.0%</v>
          </cell>
          <cell r="AP39" t="str">
            <v>$543 / 35.0%</v>
          </cell>
          <cell r="AQ39" t="str">
            <v>$551 / 35.0%</v>
          </cell>
          <cell r="AR39" t="str">
            <v>$2065 / 35.0%</v>
          </cell>
          <cell r="AT39" t="str">
            <v>$420 / 35.0%</v>
          </cell>
          <cell r="AU39" t="str">
            <v>$446 / 35.0%</v>
          </cell>
          <cell r="AV39" t="str">
            <v>$502 / 34.6%</v>
          </cell>
          <cell r="AW39" t="str">
            <v>$511 / 34.6%</v>
          </cell>
          <cell r="AX39" t="str">
            <v>$1879 / 34.8%</v>
          </cell>
          <cell r="AZ39" t="str">
            <v>$420 / 35.0%</v>
          </cell>
          <cell r="BA39" t="str">
            <v>$446 / 35.0%</v>
          </cell>
          <cell r="BB39" t="str">
            <v>$502 / 34.6%</v>
          </cell>
          <cell r="BC39" t="str">
            <v>$511 / 34.6%</v>
          </cell>
          <cell r="BD39" t="str">
            <v>$1879 / 34.8%</v>
          </cell>
          <cell r="BF39" t="str">
            <v>$420 / 35.0%</v>
          </cell>
          <cell r="BG39" t="str">
            <v>$446 / 35.0%</v>
          </cell>
          <cell r="BH39" t="str">
            <v>$482 / 34.5%</v>
          </cell>
          <cell r="BI39" t="str">
            <v>$474 / 34.5%</v>
          </cell>
          <cell r="BJ39" t="str">
            <v>$1823 / 34.7%</v>
          </cell>
          <cell r="BL39" t="str">
            <v>$346 / 35.0%</v>
          </cell>
          <cell r="BM39" t="str">
            <v>$408 / 35.0%</v>
          </cell>
          <cell r="BN39" t="str">
            <v>$467 / 34.6%</v>
          </cell>
          <cell r="BO39" t="str">
            <v>$484 / 34.6%</v>
          </cell>
          <cell r="BP39" t="str">
            <v>$1705 / 34.6%</v>
          </cell>
          <cell r="BR39" t="str">
            <v>$482 / 35.0%</v>
          </cell>
          <cell r="BS39" t="str">
            <v>$493 / 35.0%</v>
          </cell>
          <cell r="BT39" t="str">
            <v>$545 / 35.0%</v>
          </cell>
          <cell r="BU39" t="str">
            <v>$553 / 35.0%</v>
          </cell>
          <cell r="BV39" t="str">
            <v>$2073 / 35.0%</v>
          </cell>
          <cell r="BX39" t="str">
            <v>$421 / 35.1%</v>
          </cell>
          <cell r="BY39" t="str">
            <v>$447 / 35.1%</v>
          </cell>
          <cell r="BZ39" t="str">
            <v>$503 / 34.7%</v>
          </cell>
          <cell r="CA39" t="str">
            <v>$511 / 34.7%</v>
          </cell>
          <cell r="CB39" t="str">
            <v>$1882 / 34.8%</v>
          </cell>
          <cell r="CD39" t="str">
            <v>$358 / 34.1%</v>
          </cell>
          <cell r="CE39" t="str">
            <v>$409 / 34.1%</v>
          </cell>
          <cell r="CF39" t="str">
            <v>$516 / 34.6%</v>
          </cell>
          <cell r="CG39" t="str">
            <v>$523 / 34.6%</v>
          </cell>
          <cell r="CH39" t="str">
            <v>$1806 / 34.4%</v>
          </cell>
          <cell r="CJ39" t="str">
            <v>$421 / 35.1%</v>
          </cell>
          <cell r="CK39" t="str">
            <v>$447 / 35.1%</v>
          </cell>
          <cell r="CL39" t="str">
            <v>$483 / 34.5%</v>
          </cell>
          <cell r="CM39" t="str">
            <v>$475 / 34.5%</v>
          </cell>
          <cell r="CN39" t="str">
            <v>$1826 / 34.8%</v>
          </cell>
          <cell r="CP39" t="str">
            <v>$352 / 33.5%</v>
          </cell>
          <cell r="CQ39" t="str">
            <v>$394 / 34.2%</v>
          </cell>
          <cell r="CR39" t="str">
            <v>$471 / 34.9%</v>
          </cell>
          <cell r="CS39" t="str">
            <v>$480 / 35.5%</v>
          </cell>
          <cell r="CT39" t="str">
            <v>$1696 / 34.6%</v>
          </cell>
          <cell r="CV39" t="str">
            <v>$352 / 33.5%</v>
          </cell>
          <cell r="CW39" t="str">
            <v>$394 / 34.2%</v>
          </cell>
          <cell r="CX39" t="str">
            <v>$471 / 34.9%</v>
          </cell>
          <cell r="CY39" t="str">
            <v>$480 / 35.5%</v>
          </cell>
          <cell r="CZ39" t="str">
            <v>$1696 / 34.6%</v>
          </cell>
          <cell r="DB39" t="str">
            <v>$296 / 32.8%</v>
          </cell>
          <cell r="DC39" t="str">
            <v>$322 / 33.0%</v>
          </cell>
          <cell r="DD39" t="str">
            <v>$430 / 33.8%</v>
          </cell>
          <cell r="DE39" t="str">
            <v>$419 / 35.0%</v>
          </cell>
          <cell r="DF39" t="str">
            <v>$1467 / 33.7%</v>
          </cell>
          <cell r="DH39" t="str">
            <v>$287 / 32.8%</v>
          </cell>
          <cell r="DI39" t="str">
            <v>$314 / 33.1%</v>
          </cell>
          <cell r="DJ39" t="str">
            <v>$415 / 34.0%</v>
          </cell>
          <cell r="DK39" t="str">
            <v>$404 / 35.0%</v>
          </cell>
          <cell r="DL39" t="str">
            <v>$1420 / 33.8%</v>
          </cell>
          <cell r="DN39" t="str">
            <v>$287 / 32.8%</v>
          </cell>
          <cell r="DO39" t="str">
            <v>$314 / 33.0%</v>
          </cell>
          <cell r="DP39" t="str">
            <v>$415 / 34.0%</v>
          </cell>
          <cell r="DQ39" t="str">
            <v>$404 / 35.0%</v>
          </cell>
          <cell r="DR39" t="str">
            <v>$1420 / 33.8%</v>
          </cell>
          <cell r="DU39" t="str">
            <v>$358 / 34.0%</v>
          </cell>
          <cell r="DV39" t="str">
            <v>$320 / 32.0%</v>
          </cell>
          <cell r="DW39" t="str">
            <v>$290 / 29.0%</v>
          </cell>
          <cell r="DX39" t="str">
            <v>$0 / 0.0%</v>
          </cell>
          <cell r="DY39" t="str">
            <v>$0 / 0.0%</v>
          </cell>
          <cell r="EA39" t="str">
            <v>$357 / 34.0%</v>
          </cell>
          <cell r="EB39" t="str">
            <v>$333 / 32.0%</v>
          </cell>
          <cell r="EC39" t="e">
            <v>#DIV/0!</v>
          </cell>
          <cell r="ED39" t="e">
            <v>#DIV/0!</v>
          </cell>
          <cell r="EE39" t="str">
            <v>$690 / 33.0%</v>
          </cell>
          <cell r="EG39" t="str">
            <v>$357 / 34.0%</v>
          </cell>
          <cell r="EH39" t="e">
            <v>#DIV/0!</v>
          </cell>
          <cell r="EI39" t="e">
            <v>#DIV/0!</v>
          </cell>
          <cell r="EJ39" t="e">
            <v>#DIV/0!</v>
          </cell>
          <cell r="EK39" t="str">
            <v>$357 / 34.0%</v>
          </cell>
          <cell r="EM39" t="str">
            <v>$358 / 34.1%</v>
          </cell>
          <cell r="EN39" t="str">
            <v>$409 / 34.1%</v>
          </cell>
          <cell r="EO39" t="str">
            <v>$516 / 34.6%</v>
          </cell>
          <cell r="EP39" t="str">
            <v>$523 / 34.6%</v>
          </cell>
          <cell r="EQ39" t="str">
            <v>$1806 / 34.4%</v>
          </cell>
          <cell r="ES39" t="str">
            <v>$327 / 31.7%</v>
          </cell>
          <cell r="ET39" t="str">
            <v>$330 / 32.0%</v>
          </cell>
          <cell r="EU39" t="str">
            <v>$427 / 32.1%</v>
          </cell>
          <cell r="EV39" t="str">
            <v>$426 / 33.9%</v>
          </cell>
          <cell r="EW39" t="str">
            <v>$1510 / 32.5%</v>
          </cell>
          <cell r="EY39" t="str">
            <v>$327 / 31.7%</v>
          </cell>
          <cell r="EZ39" t="str">
            <v>$297 / 29.2%</v>
          </cell>
          <cell r="FA39" t="str">
            <v>$427 / 32.1%</v>
          </cell>
          <cell r="FB39" t="str">
            <v>$426 / 33.9%</v>
          </cell>
          <cell r="FC39" t="str">
            <v>$1477 / 31.9%</v>
          </cell>
          <cell r="FE39" t="str">
            <v>$327 / 31.7%</v>
          </cell>
          <cell r="FF39" t="str">
            <v>$324 / 31.4%</v>
          </cell>
          <cell r="FG39" t="e">
            <v>#DIV/0!</v>
          </cell>
          <cell r="FH39" t="e">
            <v>#DIV/0!</v>
          </cell>
          <cell r="FI39" t="str">
            <v>$651 / 31.5%</v>
          </cell>
          <cell r="FK39" t="str">
            <v>$327 / 31.7%</v>
          </cell>
          <cell r="FL39" t="str">
            <v>$324 / 31.4%</v>
          </cell>
          <cell r="FM39" t="e">
            <v>#DIV/0!</v>
          </cell>
          <cell r="FN39" t="e">
            <v>#DIV/0!</v>
          </cell>
          <cell r="FO39" t="str">
            <v>$651 / 31.5%</v>
          </cell>
          <cell r="FQ39" t="str">
            <v>$327 / 31.7%</v>
          </cell>
          <cell r="FR39" t="str">
            <v>$266 / 28.2%</v>
          </cell>
          <cell r="FS39" t="str">
            <v>$300 / 30.0%</v>
          </cell>
          <cell r="FT39" t="str">
            <v>$330 / 33.0%</v>
          </cell>
          <cell r="FU39" t="str">
            <v>$1222 / 30.8%</v>
          </cell>
          <cell r="FW39" t="str">
            <v>$327 / 31.7%</v>
          </cell>
          <cell r="FX39" t="str">
            <v>$358 / 38.0%</v>
          </cell>
          <cell r="FY39" t="str">
            <v>$297 / 28.5%</v>
          </cell>
          <cell r="FZ39" t="str">
            <v>$301 / 28.5%</v>
          </cell>
          <cell r="GA39" t="str">
            <v>$1283 / 31.5%</v>
          </cell>
          <cell r="GC39" t="str">
            <v>$327 / 31.7%</v>
          </cell>
          <cell r="GD39" t="str">
            <v>$266 / 28.2%</v>
          </cell>
          <cell r="GE39" t="str">
            <v>$304 / 28.7%</v>
          </cell>
          <cell r="GF39" t="str">
            <v>$298 / 30.4%</v>
          </cell>
          <cell r="GG39" t="str">
            <v>$1195 / 29.8%</v>
          </cell>
          <cell r="GI39" t="str">
            <v>$327 / 31.7%</v>
          </cell>
          <cell r="GJ39" t="str">
            <v>$266 / 28.2%</v>
          </cell>
          <cell r="GK39" t="str">
            <v>$304 / 28.7%</v>
          </cell>
          <cell r="GL39" t="str">
            <v>$287 / 30.0%</v>
          </cell>
          <cell r="GM39" t="str">
            <v>$1184 / 29.7%</v>
          </cell>
          <cell r="GO39" t="str">
            <v>$327 / 31.7%</v>
          </cell>
          <cell r="GP39" t="str">
            <v>$266 / 28.2%</v>
          </cell>
          <cell r="GQ39" t="str">
            <v>$304 / 28.7%</v>
          </cell>
          <cell r="GR39" t="str">
            <v>$295 / 30.4%</v>
          </cell>
          <cell r="GS39" t="str">
            <v>$1192 / 29.8%</v>
          </cell>
          <cell r="GU39" t="str">
            <v>$359 / 34.3%</v>
          </cell>
          <cell r="GV39" t="str">
            <v>$409 / 34.1%</v>
          </cell>
          <cell r="GW39" t="str">
            <v>$516 / 34.6%</v>
          </cell>
          <cell r="GX39" t="str">
            <v>$523 / 34.6%</v>
          </cell>
          <cell r="GY39" t="str">
            <v>$1807 / 34.4%</v>
          </cell>
          <cell r="HA39" t="str">
            <v>$346 / 33.2%</v>
          </cell>
          <cell r="HB39" t="str">
            <v>$394 / 33.4%</v>
          </cell>
          <cell r="HC39" t="e">
            <v>#DIV/0!</v>
          </cell>
          <cell r="HD39" t="e">
            <v>#DIV/0!</v>
          </cell>
          <cell r="HE39" t="str">
            <v>$1780 / 80.0%</v>
          </cell>
          <cell r="HG39" t="str">
            <v>$346 / 33.2%</v>
          </cell>
          <cell r="HH39" t="str">
            <v>$394 / 33.4%</v>
          </cell>
          <cell r="HI39" t="e">
            <v>#DIV/0!</v>
          </cell>
          <cell r="HJ39" t="e">
            <v>#DIV/0!</v>
          </cell>
          <cell r="HK39" t="str">
            <v>$1780 / 80.0%</v>
          </cell>
          <cell r="HM39" t="str">
            <v>$327 / 31.7%</v>
          </cell>
          <cell r="HN39" t="str">
            <v>$327 / 31.3%</v>
          </cell>
          <cell r="HO39" t="e">
            <v>#DIV/0!</v>
          </cell>
          <cell r="HP39" t="e">
            <v>#DIV/0!</v>
          </cell>
          <cell r="HQ39" t="str">
            <v>$1693 / 81.6%</v>
          </cell>
          <cell r="HS39" t="str">
            <v>$327 / 31.7%</v>
          </cell>
          <cell r="HT39" t="str">
            <v>$324 / 31.4%</v>
          </cell>
          <cell r="HU39" t="str">
            <v>$359 / 29.5%</v>
          </cell>
          <cell r="HV39" t="str">
            <v>$399 / 33.9%</v>
          </cell>
          <cell r="HW39" t="str">
            <v>$1409 / 31.6%</v>
          </cell>
          <cell r="HY39" t="str">
            <v>$327 / 31.7%</v>
          </cell>
          <cell r="HZ39" t="e">
            <v>#DIV/0!</v>
          </cell>
          <cell r="IA39" t="e">
            <v>#DIV/0!</v>
          </cell>
          <cell r="IB39" t="e">
            <v>#DIV/0!</v>
          </cell>
          <cell r="IC39" t="str">
            <v>$327 / 31.7%</v>
          </cell>
          <cell r="IE39" t="str">
            <v>$327 / 31.7%</v>
          </cell>
          <cell r="IF39" t="str">
            <v>$266 / 28.2%</v>
          </cell>
          <cell r="IG39" t="str">
            <v>$301 / 28.4%</v>
          </cell>
          <cell r="IH39" t="e">
            <v>#DIV/0!</v>
          </cell>
          <cell r="II39" t="str">
            <v>$893 / 29.5%</v>
          </cell>
          <cell r="IK39" t="str">
            <v>$327 / 31.7%</v>
          </cell>
          <cell r="IL39" t="str">
            <v>$491 / 35.0%</v>
          </cell>
          <cell r="IM39" t="str">
            <v>$291 / 27.3%</v>
          </cell>
          <cell r="IN39" t="e">
            <v>#DIV/0!</v>
          </cell>
          <cell r="IO39" t="str">
            <v>$1109 / 31.7%</v>
          </cell>
          <cell r="IQ39" t="str">
            <v>$327 / 31.7%</v>
          </cell>
          <cell r="IR39" t="str">
            <v>$266 / 28.2%</v>
          </cell>
          <cell r="IS39" t="str">
            <v>$239 / 22.5%</v>
          </cell>
          <cell r="IT39" t="str">
            <v>$285 / 30.1%</v>
          </cell>
          <cell r="IU39" t="str">
            <v>$1117 / 28.1%</v>
          </cell>
          <cell r="IW39" t="str">
            <v>$327 / 31.7%</v>
          </cell>
          <cell r="IX39" t="str">
            <v>$266 / 28.2%</v>
          </cell>
          <cell r="IY39" t="str">
            <v>$304 / 28.7%</v>
          </cell>
          <cell r="IZ39" t="str">
            <v>$295 / 30.4%</v>
          </cell>
          <cell r="JA39" t="str">
            <v>$1192 / 29.8%</v>
          </cell>
          <cell r="JC39" t="str">
            <v>$327 / 31.7%</v>
          </cell>
          <cell r="JD39" t="str">
            <v>$266 / 28.2%</v>
          </cell>
          <cell r="JE39" t="str">
            <v>$304 / 28.7%</v>
          </cell>
          <cell r="JF39" t="str">
            <v>$286 / 29.7%</v>
          </cell>
          <cell r="JG39" t="str">
            <v>$1182 / 29.6%</v>
          </cell>
          <cell r="JJ39" t="str">
            <v>$296 / 32.8%</v>
          </cell>
          <cell r="JK39" t="str">
            <v>$322 / 33.0%</v>
          </cell>
          <cell r="JL39" t="str">
            <v>$430 / 34.0%</v>
          </cell>
          <cell r="JM39" t="str">
            <v>$419 / 35.0%</v>
          </cell>
          <cell r="JN39" t="str">
            <v>$1467 / 33.8%</v>
          </cell>
          <cell r="JP39" t="str">
            <v>$346 / 33.1%</v>
          </cell>
          <cell r="JQ39" t="str">
            <v>$0 / -</v>
          </cell>
          <cell r="JR39" t="str">
            <v>$0 / -</v>
          </cell>
          <cell r="JS39" t="str">
            <v>$0 / -</v>
          </cell>
          <cell r="JT39" t="str">
            <v>$0 / -</v>
          </cell>
          <cell r="JV39" t="str">
            <v>$327 / 31.7%</v>
          </cell>
          <cell r="JW39" t="str">
            <v>$333 / 31.9%</v>
          </cell>
          <cell r="JX39" t="str">
            <v>$0 / 0.0%</v>
          </cell>
          <cell r="JY39" t="str">
            <v>$0 / 0.0%</v>
          </cell>
          <cell r="JZ39" t="str">
            <v>$659 / 14.1%</v>
          </cell>
          <cell r="KB39" t="str">
            <v>$327 / 31.7%</v>
          </cell>
          <cell r="KC39" t="str">
            <v>$315 / 31.0%</v>
          </cell>
          <cell r="KD39" t="str">
            <v>$0 / 0.0%</v>
          </cell>
          <cell r="KE39" t="str">
            <v>$0 / 0.0%</v>
          </cell>
          <cell r="KF39" t="str">
            <v>$641 / 13.8%</v>
          </cell>
          <cell r="KH39" t="str">
            <v>$327 / 31.7%</v>
          </cell>
          <cell r="KI39" t="str">
            <v>$333 / 31.9%</v>
          </cell>
          <cell r="KJ39" t="str">
            <v>$313 / 29.6%</v>
          </cell>
          <cell r="KK39" t="str">
            <v>$0 / 0.0%</v>
          </cell>
          <cell r="KL39" t="str">
            <v>$972 / 31.1%</v>
          </cell>
          <cell r="KN39" t="str">
            <v>$327 / 31.7%</v>
          </cell>
          <cell r="KO39" t="str">
            <v>$266 / 28.2%</v>
          </cell>
          <cell r="KP39" t="str">
            <v>$285 / 27.2%</v>
          </cell>
          <cell r="KQ39" t="str">
            <v>$0 / 0.0%</v>
          </cell>
          <cell r="KR39" t="str">
            <v>$877 / 29.1%</v>
          </cell>
          <cell r="KT39" t="str">
            <v>$327 / 31.7%</v>
          </cell>
          <cell r="KU39" t="str">
            <v>$266 / 28.2%</v>
          </cell>
          <cell r="KV39" t="str">
            <v>$304 / 28.7%</v>
          </cell>
          <cell r="KW39" t="str">
            <v>$298 / 30.4%</v>
          </cell>
          <cell r="KX39" t="str">
            <v>$1195 / 29.8%</v>
          </cell>
          <cell r="KZ39" t="str">
            <v>$327 / 31.7%</v>
          </cell>
          <cell r="LA39" t="str">
            <v>$266 / 28.2%</v>
          </cell>
          <cell r="LB39" t="str">
            <v>$304 / 28.7%</v>
          </cell>
          <cell r="LC39" t="str">
            <v>$284 / 29.6%</v>
          </cell>
          <cell r="LD39" t="str">
            <v>$1181 / 29.6%</v>
          </cell>
          <cell r="LF39" t="str">
            <v>$291 / 33.7%</v>
          </cell>
          <cell r="LG39" t="str">
            <v>$276 / 27.6%</v>
          </cell>
          <cell r="LH39" t="str">
            <v>$372 / 27.7%</v>
          </cell>
          <cell r="LI39" t="str">
            <v>$344 / 29.9%</v>
          </cell>
          <cell r="LJ39" t="str">
            <v>$1283 / 29.4%</v>
          </cell>
          <cell r="LL39" t="str">
            <v>$304 / 28.7%</v>
          </cell>
          <cell r="LN39" t="str">
            <v>$327 / 31.7%</v>
          </cell>
          <cell r="LO39" t="str">
            <v>$254 / 27.0%</v>
          </cell>
          <cell r="LP39" t="str">
            <v>$247 / 23.2%</v>
          </cell>
          <cell r="LQ39" t="str">
            <v>$286 / 29.9%</v>
          </cell>
          <cell r="LR39" t="str">
            <v>$1113 / 27.9%</v>
          </cell>
        </row>
        <row r="40">
          <cell r="FY40" t="str">
            <v>Letter</v>
          </cell>
          <cell r="FZ40" t="str">
            <v>Call</v>
          </cell>
          <cell r="GE40" t="str">
            <v>adjusted</v>
          </cell>
          <cell r="GK40" t="str">
            <v>adjusted</v>
          </cell>
          <cell r="GQ40" t="str">
            <v>adjusted</v>
          </cell>
          <cell r="IY40" t="str">
            <v>Adj</v>
          </cell>
          <cell r="JE40" t="str">
            <v>Adj</v>
          </cell>
        </row>
        <row r="41">
          <cell r="B41" t="str">
            <v>'SCI' = Stock Comp Included</v>
          </cell>
          <cell r="D41" t="str">
            <v>Stock Comp Included</v>
          </cell>
          <cell r="J41" t="str">
            <v>Stock Comp Included</v>
          </cell>
          <cell r="P41" t="str">
            <v>Stock Comp Included</v>
          </cell>
          <cell r="V41" t="str">
            <v>Stock Comp Excluded</v>
          </cell>
          <cell r="AB41" t="str">
            <v>Stock Comp Excluded</v>
          </cell>
          <cell r="AH41" t="str">
            <v>Stock Comp Excluded</v>
          </cell>
          <cell r="AN41" t="str">
            <v>Stock Comp Included</v>
          </cell>
          <cell r="AT41" t="str">
            <v>Stock Comp Included</v>
          </cell>
          <cell r="AZ41" t="str">
            <v>Stock Comp Included</v>
          </cell>
          <cell r="BF41" t="str">
            <v>Stock Comp Included</v>
          </cell>
          <cell r="BL41" t="str">
            <v>Stock Comp Included</v>
          </cell>
          <cell r="BR41" t="str">
            <v>Stock Comp Excluded</v>
          </cell>
          <cell r="BX41" t="str">
            <v>Stock Comp Excluded</v>
          </cell>
          <cell r="CD41" t="str">
            <v>Stock Comp Excluded</v>
          </cell>
          <cell r="CJ41" t="str">
            <v>Stock Comp Excluded</v>
          </cell>
          <cell r="CP41" t="str">
            <v>Stock Comp Excluded</v>
          </cell>
          <cell r="CV41" t="str">
            <v>Stock Comp Excluded</v>
          </cell>
          <cell r="DB41" t="str">
            <v>Stock Comp Excluded</v>
          </cell>
          <cell r="DH41" t="str">
            <v>Stock Comp Excluded</v>
          </cell>
          <cell r="DN41" t="str">
            <v>Stock Comp Excluded</v>
          </cell>
          <cell r="DU41" t="str">
            <v>Stock Comp Excluded</v>
          </cell>
          <cell r="EA41" t="str">
            <v>Stock Comp Excluded</v>
          </cell>
          <cell r="EG41" t="str">
            <v>Stock Comp Excluded</v>
          </cell>
          <cell r="EM41" t="str">
            <v>Stock Comp Excluded</v>
          </cell>
          <cell r="ES41" t="str">
            <v>Stock Comp Excluded</v>
          </cell>
          <cell r="EY41" t="str">
            <v>Stock Comp Excluded</v>
          </cell>
          <cell r="FE41" t="str">
            <v>Stock Comp Excluded</v>
          </cell>
          <cell r="FK41" t="str">
            <v>Stock Comp Excluded</v>
          </cell>
          <cell r="FQ41" t="str">
            <v>Stock Comp Excluded</v>
          </cell>
          <cell r="FW41" t="str">
            <v>Stock Comp Excluded</v>
          </cell>
          <cell r="GC41" t="str">
            <v>Stock Comp Excluded</v>
          </cell>
          <cell r="GI41" t="str">
            <v>Stock Comp Excluded</v>
          </cell>
          <cell r="GO41" t="str">
            <v>Stock Comp Excluded</v>
          </cell>
          <cell r="GU41" t="str">
            <v>Stock Comp Excluded</v>
          </cell>
          <cell r="HA41" t="str">
            <v>Stock Comp Excluded</v>
          </cell>
          <cell r="HG41" t="str">
            <v>Stock Comp Excluded</v>
          </cell>
          <cell r="HM41" t="str">
            <v>Stock Comp Excluded</v>
          </cell>
          <cell r="HS41" t="str">
            <v>Stock Comp Excluded</v>
          </cell>
          <cell r="HY41" t="str">
            <v>Stock Comp Excluded</v>
          </cell>
          <cell r="IE41" t="str">
            <v>Stock Comp Excluded</v>
          </cell>
          <cell r="IK41" t="str">
            <v>Stock Comp Excluded</v>
          </cell>
          <cell r="IQ41" t="str">
            <v>Stock Comp Excluded</v>
          </cell>
          <cell r="IW41" t="str">
            <v>Stock Comp Excluded</v>
          </cell>
          <cell r="JC41" t="str">
            <v>Stock Comp Excluded</v>
          </cell>
          <cell r="JJ41" t="str">
            <v>Stock Comp Excluded</v>
          </cell>
          <cell r="JP41" t="str">
            <v>Stock Comp Excluded</v>
          </cell>
          <cell r="JV41" t="str">
            <v>Stock Comp Excluded</v>
          </cell>
          <cell r="KB41" t="str">
            <v>Stock Comp Excluded</v>
          </cell>
          <cell r="KH41" t="str">
            <v>Stock Comp Excluded</v>
          </cell>
          <cell r="KN41" t="str">
            <v>Stock Comp Excluded</v>
          </cell>
          <cell r="KT41" t="str">
            <v>Stock Comp Excluded</v>
          </cell>
          <cell r="KZ41" t="str">
            <v>Stock Comp Excluded</v>
          </cell>
          <cell r="LF41" t="str">
            <v>Stock Comp Excluded</v>
          </cell>
          <cell r="LN41" t="str">
            <v>PULLS FROM 'ANALYST EXP DATA' WORKSHEET</v>
          </cell>
        </row>
        <row r="42">
          <cell r="C42" t="str">
            <v>ENTER MASTER DATA BELOW</v>
          </cell>
          <cell r="D42" t="str">
            <v>Q113 Actual SCI</v>
          </cell>
          <cell r="E42" t="str">
            <v>Q213 Actual SCI</v>
          </cell>
          <cell r="F42" t="str">
            <v>Q313 Actual SCI</v>
          </cell>
          <cell r="G42" t="str">
            <v>Q413 Actual SCI</v>
          </cell>
          <cell r="H42" t="str">
            <v>2013 Actual SCI</v>
          </cell>
          <cell r="J42" t="str">
            <v>Q114 Actual SCI</v>
          </cell>
          <cell r="K42" t="str">
            <v>Q214 Actual SCI</v>
          </cell>
          <cell r="L42" t="str">
            <v>Q314 Actual SCI</v>
          </cell>
          <cell r="M42" t="str">
            <v>Q414 Actual SCI</v>
          </cell>
          <cell r="N42" t="str">
            <v>2014 Actual SCI</v>
          </cell>
          <cell r="P42" t="str">
            <v>Q115 Actual SCI</v>
          </cell>
          <cell r="Q42" t="str">
            <v>Q215 Actual SCI</v>
          </cell>
          <cell r="R42" t="str">
            <v>Q315 Actual SCI</v>
          </cell>
          <cell r="S42" t="str">
            <v>Q415 Actual SCI</v>
          </cell>
          <cell r="T42" t="str">
            <v>2015 Actual SCI</v>
          </cell>
          <cell r="V42" t="str">
            <v>Q113 
Actual</v>
          </cell>
          <cell r="W42" t="str">
            <v>Q213 
Actual</v>
          </cell>
          <cell r="X42" t="str">
            <v>Q313 
Actual</v>
          </cell>
          <cell r="Y42" t="str">
            <v>Q413 
Actual</v>
          </cell>
          <cell r="Z42" t="str">
            <v>2013 
Actual</v>
          </cell>
          <cell r="AB42" t="str">
            <v>Q114 
Actual</v>
          </cell>
          <cell r="AC42" t="str">
            <v>Q214 
Actual</v>
          </cell>
          <cell r="AD42" t="str">
            <v>Q314 
Actual</v>
          </cell>
          <cell r="AE42" t="str">
            <v>Q414 
Actual</v>
          </cell>
          <cell r="AF42" t="str">
            <v>2014 
Actual</v>
          </cell>
          <cell r="AH42" t="str">
            <v>Q115 
Actual</v>
          </cell>
          <cell r="AI42" t="str">
            <v>Q215 
Actual</v>
          </cell>
          <cell r="AJ42" t="str">
            <v>Q315 
Actual</v>
          </cell>
          <cell r="AK42" t="str">
            <v>Q415 
Actual</v>
          </cell>
          <cell r="AL42" t="str">
            <v>2015 
Actual</v>
          </cell>
          <cell r="AN42" t="str">
            <v>Q114 
AOP SCI</v>
          </cell>
          <cell r="AO42" t="str">
            <v>Q214 
AOP SCI</v>
          </cell>
          <cell r="AP42" t="str">
            <v>Q314 
AOP SCI</v>
          </cell>
          <cell r="AQ42" t="str">
            <v>Q414 
AOP SCI</v>
          </cell>
          <cell r="AR42" t="str">
            <v>2014 
AOP SCI</v>
          </cell>
          <cell r="AT42" t="str">
            <v>Q115 
Orig AOP SCI</v>
          </cell>
          <cell r="AU42" t="str">
            <v>Q215 
Orig AOP SCI</v>
          </cell>
          <cell r="AV42" t="str">
            <v>Q315 
Orig AOP SCI</v>
          </cell>
          <cell r="AW42" t="str">
            <v>Q415 
Orig AOP SCI</v>
          </cell>
          <cell r="AX42" t="str">
            <v>2015 
Orig AOP SCI</v>
          </cell>
          <cell r="AZ42" t="str">
            <v>Q115 
AMD AOP SCI</v>
          </cell>
          <cell r="BA42" t="str">
            <v>Q215 
AMD AOP SCI</v>
          </cell>
          <cell r="BB42" t="str">
            <v>Q315 
AMD AOP SCI</v>
          </cell>
          <cell r="BC42" t="str">
            <v>Q415 
AMD AOP SCI</v>
          </cell>
          <cell r="BD42" t="str">
            <v>2015 
AMD AOP SCI</v>
          </cell>
          <cell r="BF42" t="str">
            <v>Q115 
Dec BOD AOP SCI</v>
          </cell>
          <cell r="BG42" t="str">
            <v>Q215 
Dec BOD AOP SCI</v>
          </cell>
          <cell r="BH42" t="str">
            <v>Q315 
Dec BOD AOP SCI</v>
          </cell>
          <cell r="BI42" t="str">
            <v>Q415 
Dec BOD AOP SCI</v>
          </cell>
          <cell r="BJ42" t="str">
            <v>2015 
Dec BOD AOP SCI</v>
          </cell>
          <cell r="BL42" t="str">
            <v>Q115 
BOD AOP SCI</v>
          </cell>
          <cell r="BM42" t="str">
            <v>Q215 
BOD AOP SCI</v>
          </cell>
          <cell r="BN42" t="str">
            <v>Q315 
BOD AOP SCI</v>
          </cell>
          <cell r="BO42" t="str">
            <v>Q415 
BOD AOP SCI</v>
          </cell>
          <cell r="BP42" t="str">
            <v>2015 
BOD AOP SCI</v>
          </cell>
          <cell r="BR42" t="str">
            <v>Q114 
AOP</v>
          </cell>
          <cell r="BS42" t="str">
            <v>Q214 
AOP</v>
          </cell>
          <cell r="BT42" t="str">
            <v>Q314 
AOP</v>
          </cell>
          <cell r="BU42" t="str">
            <v>Q414 
AOP</v>
          </cell>
          <cell r="BV42" t="str">
            <v>2014 
AOP</v>
          </cell>
          <cell r="BX42" t="str">
            <v>Q115 
Orig AOP</v>
          </cell>
          <cell r="BY42" t="str">
            <v>Q215 
Orig AOP</v>
          </cell>
          <cell r="BZ42" t="str">
            <v>Q315 
Orig AOP</v>
          </cell>
          <cell r="CA42" t="str">
            <v>Q415 
Orig AOP</v>
          </cell>
          <cell r="CB42" t="str">
            <v>2015 
Orig AOP</v>
          </cell>
          <cell r="CD42" t="str">
            <v>Q115 
AMD AOP</v>
          </cell>
          <cell r="CE42" t="str">
            <v>Q215 
AMD AOP</v>
          </cell>
          <cell r="CF42" t="str">
            <v>Q315 
AMD AOP</v>
          </cell>
          <cell r="CG42" t="str">
            <v>Q415 
AMD AOP</v>
          </cell>
          <cell r="CH42" t="str">
            <v>2015 
AMD AOP</v>
          </cell>
          <cell r="CJ42" t="str">
            <v>Q115 
Dec BOD AOP</v>
          </cell>
          <cell r="CK42" t="str">
            <v>Q215 
Dec BOD AOP</v>
          </cell>
          <cell r="CL42" t="str">
            <v>Q315 
Dec BOD AOP</v>
          </cell>
          <cell r="CM42" t="str">
            <v>Q415 
Dec BOD AOP</v>
          </cell>
          <cell r="CN42" t="str">
            <v>2015 
Dec BOD AOP</v>
          </cell>
          <cell r="CP42" t="str">
            <v>Q115 
BOD AOP</v>
          </cell>
          <cell r="CQ42" t="str">
            <v>Q215 
BOD AOP</v>
          </cell>
          <cell r="CR42" t="str">
            <v>Q315 
BOD AOP</v>
          </cell>
          <cell r="CS42" t="str">
            <v>Q415 
BOD AOP</v>
          </cell>
          <cell r="CT42" t="str">
            <v>2015 
BOD AOP</v>
          </cell>
          <cell r="CV42" t="str">
            <v>Q115 
Jun AOP</v>
          </cell>
          <cell r="CW42" t="str">
            <v>Q215 
Jun AOP</v>
          </cell>
          <cell r="CX42" t="str">
            <v>Q315 
Jun AOP</v>
          </cell>
          <cell r="CY42" t="str">
            <v>Q415 
Jun AOP</v>
          </cell>
          <cell r="CZ42" t="str">
            <v>2015 
Jun AOP</v>
          </cell>
          <cell r="DB42" t="str">
            <v>Q116 
AOP</v>
          </cell>
          <cell r="DC42" t="str">
            <v>Q216 
AOP</v>
          </cell>
          <cell r="DD42" t="str">
            <v>Q316 
AOP</v>
          </cell>
          <cell r="DE42" t="str">
            <v>Q416 
AOP</v>
          </cell>
          <cell r="DF42" t="str">
            <v>2016 
AOP</v>
          </cell>
          <cell r="DH42" t="str">
            <v>Q116 
BOD AOP</v>
          </cell>
          <cell r="DI42" t="str">
            <v>Q216 
BOD AOP</v>
          </cell>
          <cell r="DJ42" t="str">
            <v>Q316 
BOD AOP</v>
          </cell>
          <cell r="DK42" t="str">
            <v>Q416 
BOD AOP</v>
          </cell>
          <cell r="DL42" t="str">
            <v>2016 
BOD AOP</v>
          </cell>
          <cell r="DN42" t="str">
            <v>Q116 
AFC AOP</v>
          </cell>
          <cell r="DO42" t="str">
            <v>Q216 
AFC AOP</v>
          </cell>
          <cell r="DP42" t="str">
            <v>Q316 
AFC AOP</v>
          </cell>
          <cell r="DQ42" t="str">
            <v>Q416 
AFC AOP</v>
          </cell>
          <cell r="DR42" t="str">
            <v>2016 
AFC AOP</v>
          </cell>
          <cell r="DU42" t="str">
            <v>Q115 Guidance</v>
          </cell>
          <cell r="DV42" t="str">
            <v>Q215 Guidance</v>
          </cell>
          <cell r="DW42" t="str">
            <v>Q315 Guidance</v>
          </cell>
          <cell r="DX42" t="str">
            <v>Q415 Guidance</v>
          </cell>
          <cell r="DY42" t="str">
            <v>2015 Guidance</v>
          </cell>
          <cell r="EA42" t="str">
            <v>Q115 
Q115 Target</v>
          </cell>
          <cell r="EB42" t="str">
            <v>Q215 
Q115 Target</v>
          </cell>
          <cell r="EC42" t="str">
            <v>Q315 
Q115 Target</v>
          </cell>
          <cell r="ED42" t="str">
            <v>Q415 
Q115 Target</v>
          </cell>
          <cell r="EE42" t="str">
            <v>2015 
Q115 Target</v>
          </cell>
          <cell r="EG42" t="str">
            <v>Q115 
Q215 Target</v>
          </cell>
          <cell r="EH42" t="str">
            <v>Q215 
Q215 Target</v>
          </cell>
          <cell r="EI42" t="str">
            <v>Q315 
Q215 Target</v>
          </cell>
          <cell r="EJ42" t="str">
            <v>Q415 
Q215 Target</v>
          </cell>
          <cell r="EK42" t="str">
            <v>2015 
Q215 Target</v>
          </cell>
          <cell r="EM42" t="str">
            <v>Q115 
Feb BOD</v>
          </cell>
          <cell r="EN42" t="str">
            <v>Q215 
Feb BOD</v>
          </cell>
          <cell r="EO42" t="str">
            <v>Q315 
Feb BOD</v>
          </cell>
          <cell r="EP42" t="str">
            <v>Q415 
Feb BOD</v>
          </cell>
          <cell r="EQ42" t="str">
            <v>2015 
Feb BOD</v>
          </cell>
          <cell r="ES42" t="str">
            <v>Q115 
Apr BOD</v>
          </cell>
          <cell r="ET42" t="str">
            <v>Q215 
Apr BOD</v>
          </cell>
          <cell r="EU42" t="str">
            <v>Q315 
Apr BOD</v>
          </cell>
          <cell r="EV42" t="str">
            <v>Q415 
Apr BOD</v>
          </cell>
          <cell r="EW42" t="str">
            <v>2015 
Apr BOD</v>
          </cell>
          <cell r="EY42" t="str">
            <v>Q115 
May BOD</v>
          </cell>
          <cell r="EZ42" t="str">
            <v>Q215 
May BOD</v>
          </cell>
          <cell r="FA42" t="str">
            <v>Q315 
May BOD</v>
          </cell>
          <cell r="FB42" t="str">
            <v>Q415 
May BOD</v>
          </cell>
          <cell r="FC42" t="str">
            <v>2015 
May BOD</v>
          </cell>
          <cell r="FE42" t="str">
            <v>Q115 
Jun BOD</v>
          </cell>
          <cell r="FF42" t="str">
            <v>Q215 
Jun BOD</v>
          </cell>
          <cell r="FG42" t="str">
            <v>Q315 
Jun BOD</v>
          </cell>
          <cell r="FH42" t="str">
            <v>Q415 
Jun BOD</v>
          </cell>
          <cell r="FI42" t="str">
            <v>2015 
Jun BOD</v>
          </cell>
          <cell r="FK42" t="str">
            <v>Q115 
Jul BOD</v>
          </cell>
          <cell r="FL42" t="str">
            <v>Q215 
Jul BOD</v>
          </cell>
          <cell r="FM42" t="str">
            <v>Q315 
Jul BOD</v>
          </cell>
          <cell r="FN42" t="str">
            <v>Q415 
Jul BOD</v>
          </cell>
          <cell r="FO42" t="str">
            <v>2015 
Jul BOD</v>
          </cell>
          <cell r="FQ42" t="str">
            <v>Q115 
Aug BOD</v>
          </cell>
          <cell r="FR42" t="str">
            <v>Q215 
Aug BOD</v>
          </cell>
          <cell r="FS42" t="str">
            <v>Q315 
Aug BOD</v>
          </cell>
          <cell r="FT42" t="str">
            <v>Q415 
Aug BOD</v>
          </cell>
          <cell r="FU42" t="str">
            <v>2015 
Aug BOD</v>
          </cell>
          <cell r="FW42" t="str">
            <v>Q115 
Sep BOD</v>
          </cell>
          <cell r="FX42" t="str">
            <v>Q215 
Sep BOD</v>
          </cell>
          <cell r="FY42" t="str">
            <v>Q315 
Sep BOD</v>
          </cell>
          <cell r="FZ42" t="str">
            <v>Q315 
Sep BOD Call</v>
          </cell>
          <cell r="GA42" t="str">
            <v>2015 
Sep BOD</v>
          </cell>
          <cell r="GC42" t="str">
            <v>Q115 
Nov BOD</v>
          </cell>
          <cell r="GD42" t="str">
            <v>Q215 
Nov BOD</v>
          </cell>
          <cell r="GE42" t="str">
            <v>Q315 
Nov BOD</v>
          </cell>
          <cell r="GF42" t="str">
            <v>Q415 
Nov BOD</v>
          </cell>
          <cell r="GG42" t="str">
            <v>2015 
Nov BOD</v>
          </cell>
          <cell r="GI42" t="str">
            <v>Q115 
Dec BOD</v>
          </cell>
          <cell r="GJ42" t="str">
            <v>Q215 
Dec BOD</v>
          </cell>
          <cell r="GK42" t="str">
            <v>Q315 
Dec BOD</v>
          </cell>
          <cell r="GL42" t="str">
            <v>Q415 
Dec BOD</v>
          </cell>
          <cell r="GM42" t="str">
            <v>2015 
Dec BOD</v>
          </cell>
          <cell r="GO42" t="str">
            <v>Q115 
Dec AFC</v>
          </cell>
          <cell r="GP42" t="str">
            <v>Q215 
Dec AFC</v>
          </cell>
          <cell r="GQ42" t="str">
            <v>Q315 
Dec AFC</v>
          </cell>
          <cell r="GR42" t="str">
            <v>Q415 
Dec AFC</v>
          </cell>
          <cell r="GS42" t="str">
            <v>2015 
Dec AFC</v>
          </cell>
          <cell r="GU42" t="str">
            <v>Q115 
Feb AET</v>
          </cell>
          <cell r="GV42" t="str">
            <v>Q215 
Feb AET</v>
          </cell>
          <cell r="GW42" t="str">
            <v>Q315 
Feb AET</v>
          </cell>
          <cell r="GX42" t="str">
            <v>Q415 
Feb AET</v>
          </cell>
          <cell r="GY42" t="str">
            <v>2015 
Feb AET</v>
          </cell>
          <cell r="HA42" t="str">
            <v>Q115 
Mar AET</v>
          </cell>
          <cell r="HB42" t="str">
            <v>Q215 
Mar AET</v>
          </cell>
          <cell r="HC42" t="str">
            <v>Q315 
Mar AET</v>
          </cell>
          <cell r="HD42" t="str">
            <v>Q415 
Mar AET</v>
          </cell>
          <cell r="HE42" t="str">
            <v>2015 
Mar AET</v>
          </cell>
          <cell r="HG42" t="str">
            <v>Q115 
Apr AET</v>
          </cell>
          <cell r="HH42" t="str">
            <v>Q215 
Apr AET</v>
          </cell>
          <cell r="HI42" t="str">
            <v>Q315 
Apr AET</v>
          </cell>
          <cell r="HJ42" t="str">
            <v>Q415 
Apr AET</v>
          </cell>
          <cell r="HK42" t="str">
            <v>2015 
Apr AET</v>
          </cell>
          <cell r="HM42" t="str">
            <v>Q115 
May AET</v>
          </cell>
          <cell r="HN42" t="str">
            <v>Q215 
May AET</v>
          </cell>
          <cell r="HO42" t="str">
            <v>Q315 
May AET</v>
          </cell>
          <cell r="HP42" t="str">
            <v>Q415 
May AET</v>
          </cell>
          <cell r="HQ42" t="str">
            <v>2015 
May AET</v>
          </cell>
          <cell r="HS42" t="str">
            <v>Q115 
Jun AET</v>
          </cell>
          <cell r="HT42" t="str">
            <v>Q215 
Jun AET</v>
          </cell>
          <cell r="HU42" t="str">
            <v>Q315 
Jun AET</v>
          </cell>
          <cell r="HV42" t="str">
            <v>Q415 
Jun AET</v>
          </cell>
          <cell r="HW42" t="str">
            <v>2015 
Jun AET</v>
          </cell>
          <cell r="HY42" t="str">
            <v>Q115 
Jul AET</v>
          </cell>
          <cell r="HZ42" t="str">
            <v>Q215 
Jul AET</v>
          </cell>
          <cell r="IA42" t="str">
            <v>Q315 
Jul AET</v>
          </cell>
          <cell r="IB42" t="str">
            <v>Q415 
Jul AET</v>
          </cell>
          <cell r="IC42" t="str">
            <v>2015 
Jul AET</v>
          </cell>
          <cell r="IE42" t="str">
            <v>Q115 
Aug AET</v>
          </cell>
          <cell r="IF42" t="str">
            <v>Q215 
Aug AET</v>
          </cell>
          <cell r="IG42" t="str">
            <v>Q315 
Aug AET</v>
          </cell>
          <cell r="IH42" t="str">
            <v>Q415 
Aug AET</v>
          </cell>
          <cell r="II42" t="str">
            <v>2015 
Aug AET</v>
          </cell>
          <cell r="IK42" t="str">
            <v>Q115 
Sep AET</v>
          </cell>
          <cell r="IL42" t="str">
            <v>Q215 
Sep AET</v>
          </cell>
          <cell r="IM42" t="str">
            <v>Q315 
Sep AET</v>
          </cell>
          <cell r="IN42" t="str">
            <v>Q415 
Sep AET</v>
          </cell>
          <cell r="IO42" t="str">
            <v>2015 
Sep AET</v>
          </cell>
          <cell r="IQ42" t="str">
            <v>Q115 
Oct AET</v>
          </cell>
          <cell r="IR42" t="str">
            <v>Q215 
Oct AET</v>
          </cell>
          <cell r="IS42" t="str">
            <v>Q315 
Oct AET</v>
          </cell>
          <cell r="IT42" t="str">
            <v>Q415 
Oct AET</v>
          </cell>
          <cell r="IU42" t="str">
            <v>2015 
Oct AET</v>
          </cell>
          <cell r="IW42" t="str">
            <v>Q115 
Nov AET</v>
          </cell>
          <cell r="IX42" t="str">
            <v>Q215 
Nov AET</v>
          </cell>
          <cell r="IY42" t="str">
            <v>Q315 
Nov AET</v>
          </cell>
          <cell r="IZ42" t="str">
            <v>Q415 
Nov AET</v>
          </cell>
          <cell r="JA42" t="str">
            <v>2015 
Nov AET</v>
          </cell>
          <cell r="JC42" t="str">
            <v>Q115 
Dec AET</v>
          </cell>
          <cell r="JD42" t="str">
            <v>Q215 
Dec AET</v>
          </cell>
          <cell r="JE42" t="str">
            <v>Q315 
Dec AET</v>
          </cell>
          <cell r="JF42" t="str">
            <v>Q415 
Dec AET</v>
          </cell>
          <cell r="JG42" t="str">
            <v>2015 
Dec AET</v>
          </cell>
          <cell r="JJ42" t="str">
            <v>Q116 
Dec AET</v>
          </cell>
          <cell r="JK42" t="str">
            <v>Q216 
Dec AET</v>
          </cell>
          <cell r="JL42" t="str">
            <v>Q316 
Dec AET</v>
          </cell>
          <cell r="JM42" t="str">
            <v>Q416 
Dec AET</v>
          </cell>
          <cell r="JN42" t="str">
            <v>2016 
Dec AET</v>
          </cell>
          <cell r="JP42" t="str">
            <v>Q115 
Q1M3</v>
          </cell>
          <cell r="JQ42" t="str">
            <v>Q215 
Q1M3</v>
          </cell>
          <cell r="JR42" t="str">
            <v>Q315 
Q1M3</v>
          </cell>
          <cell r="JS42" t="str">
            <v>Q415 
Q1M3</v>
          </cell>
          <cell r="JT42" t="str">
            <v>2015 
Q1M3</v>
          </cell>
          <cell r="JV42" t="str">
            <v>Q115 
Q2M1</v>
          </cell>
          <cell r="JW42" t="str">
            <v>Q215 
Q2M1</v>
          </cell>
          <cell r="JX42" t="str">
            <v>Q315 
Q2M1</v>
          </cell>
          <cell r="JY42" t="str">
            <v>Q415 
Q2M1</v>
          </cell>
          <cell r="JZ42" t="str">
            <v>2015 
Q2M1</v>
          </cell>
          <cell r="KB42" t="str">
            <v>Q115 
Q2M3</v>
          </cell>
          <cell r="KC42" t="str">
            <v>Q215 
Q2M3</v>
          </cell>
          <cell r="KD42" t="str">
            <v>Q315 
Q2M3</v>
          </cell>
          <cell r="KE42" t="str">
            <v>Q415 
Q2M3</v>
          </cell>
          <cell r="KF42" t="str">
            <v>2015 
Q2M3</v>
          </cell>
          <cell r="KH42" t="str">
            <v>Q115 
Q3M1</v>
          </cell>
          <cell r="KI42" t="str">
            <v>Q215 
Q3M1</v>
          </cell>
          <cell r="KJ42" t="str">
            <v>Q315 
Q3M1</v>
          </cell>
          <cell r="KK42" t="str">
            <v>Q415 
Q3M1</v>
          </cell>
          <cell r="KL42" t="str">
            <v>2015 
Q3M1</v>
          </cell>
          <cell r="KN42" t="str">
            <v>Q115 
Q3M3</v>
          </cell>
          <cell r="KO42" t="str">
            <v>Q215 
Q3M3</v>
          </cell>
          <cell r="KP42" t="str">
            <v>Q315 
Q3M3</v>
          </cell>
          <cell r="KQ42" t="str">
            <v>Q415 
Q3M3</v>
          </cell>
          <cell r="KR42" t="str">
            <v>2015 
Q3M3</v>
          </cell>
          <cell r="KT42" t="str">
            <v>Q115 
Q4M1</v>
          </cell>
          <cell r="KU42" t="str">
            <v>Q215 
Q4M1</v>
          </cell>
          <cell r="KV42" t="str">
            <v>Q315 
Q4M1</v>
          </cell>
          <cell r="KW42" t="str">
            <v>Q415 
Q4M1</v>
          </cell>
          <cell r="KX42" t="str">
            <v>2015 
Q4M1</v>
          </cell>
          <cell r="KZ42" t="str">
            <v>Q115 
Q4M3</v>
          </cell>
          <cell r="LA42" t="str">
            <v>Q215 
Q4M3</v>
          </cell>
          <cell r="LB42" t="str">
            <v>Q315 
Q4M3</v>
          </cell>
          <cell r="LC42" t="str">
            <v>Q415 
Q4M3</v>
          </cell>
          <cell r="LD42" t="str">
            <v>2015 
Q4M3</v>
          </cell>
          <cell r="LF42" t="str">
            <v>Q116 
Q4M1</v>
          </cell>
          <cell r="LG42" t="str">
            <v>Q216 
Q4M1</v>
          </cell>
          <cell r="LH42" t="str">
            <v>Q316 
Q4M1</v>
          </cell>
          <cell r="LI42" t="str">
            <v>Q416 
Q4M1</v>
          </cell>
          <cell r="LJ42" t="str">
            <v>2016 
Q4M1</v>
          </cell>
          <cell r="LL42" t="str">
            <v>Q315 
Actual Adj</v>
          </cell>
          <cell r="LN42" t="str">
            <v>Q115 
Avg AE</v>
          </cell>
          <cell r="LO42" t="str">
            <v>Q215 
Avg AE</v>
          </cell>
          <cell r="LP42" t="str">
            <v>Q315 
Avg AE</v>
          </cell>
          <cell r="LQ42" t="str">
            <v>Q415 
Avg AE</v>
          </cell>
          <cell r="LR42" t="str">
            <v>2015 
Avg AE</v>
          </cell>
        </row>
        <row r="44">
          <cell r="C44" t="str">
            <v>Revenue by Segment:</v>
          </cell>
        </row>
        <row r="45">
          <cell r="C45" t="str">
            <v xml:space="preserve">Client </v>
          </cell>
          <cell r="D45">
            <v>657.04487919000212</v>
          </cell>
          <cell r="E45">
            <v>735.00117466000006</v>
          </cell>
          <cell r="F45">
            <v>696.55509798000003</v>
          </cell>
          <cell r="G45">
            <v>631.29467262999935</v>
          </cell>
          <cell r="H45">
            <v>2719.8958244600012</v>
          </cell>
          <cell r="J45">
            <v>572.40887315999998</v>
          </cell>
          <cell r="K45">
            <v>576.50031525999998</v>
          </cell>
          <cell r="L45">
            <v>548.75951345999988</v>
          </cell>
          <cell r="M45">
            <v>476.84</v>
          </cell>
          <cell r="N45">
            <v>2174.50870188</v>
          </cell>
          <cell r="P45">
            <v>377.1</v>
          </cell>
          <cell r="Q45">
            <v>234.6</v>
          </cell>
          <cell r="R45">
            <v>243.5</v>
          </cell>
          <cell r="S45">
            <v>288.2</v>
          </cell>
          <cell r="T45">
            <v>1143.4000000000001</v>
          </cell>
          <cell r="V45">
            <v>657.04487919000212</v>
          </cell>
          <cell r="W45">
            <v>735.00117466000006</v>
          </cell>
          <cell r="X45">
            <v>696.55509798000003</v>
          </cell>
          <cell r="Y45">
            <v>631.29467262999935</v>
          </cell>
          <cell r="Z45">
            <v>2719.8958244600012</v>
          </cell>
          <cell r="AB45">
            <v>572.40887315999998</v>
          </cell>
          <cell r="AC45">
            <v>576.50031525999998</v>
          </cell>
          <cell r="AD45">
            <v>548.75951345999988</v>
          </cell>
          <cell r="AE45">
            <v>476.84</v>
          </cell>
          <cell r="AF45">
            <v>2174.50870188</v>
          </cell>
          <cell r="AH45">
            <v>377.1</v>
          </cell>
          <cell r="AI45">
            <v>234.6</v>
          </cell>
          <cell r="AJ45">
            <v>243.5</v>
          </cell>
          <cell r="AK45">
            <v>288.2</v>
          </cell>
          <cell r="AL45">
            <v>1143.4000000000001</v>
          </cell>
          <cell r="AN45">
            <v>600.70435999999961</v>
          </cell>
          <cell r="AO45">
            <v>627.43212999999946</v>
          </cell>
          <cell r="AP45">
            <v>649.67398999999978</v>
          </cell>
          <cell r="AQ45">
            <v>655.22014999999965</v>
          </cell>
          <cell r="AR45">
            <v>2533.0306299999984</v>
          </cell>
          <cell r="AT45">
            <v>484.36658000000034</v>
          </cell>
          <cell r="AU45">
            <v>514.2845299999999</v>
          </cell>
          <cell r="AV45">
            <v>498.88564999999983</v>
          </cell>
          <cell r="AW45">
            <v>505.99067999999932</v>
          </cell>
          <cell r="AX45">
            <v>2003.5274399999994</v>
          </cell>
          <cell r="AZ45">
            <v>484.36658000000034</v>
          </cell>
          <cell r="BA45">
            <v>514.2845299999999</v>
          </cell>
          <cell r="BB45">
            <v>498.88564999999983</v>
          </cell>
          <cell r="BC45">
            <v>505.99067999999932</v>
          </cell>
          <cell r="BD45">
            <v>2003.5274399999994</v>
          </cell>
          <cell r="BF45">
            <v>484.36658000000034</v>
          </cell>
          <cell r="BG45">
            <v>514.2845299999999</v>
          </cell>
          <cell r="BH45">
            <v>498.88564999999983</v>
          </cell>
          <cell r="BI45">
            <v>505.99067999999932</v>
          </cell>
          <cell r="BJ45">
            <v>2003.5274399999994</v>
          </cell>
          <cell r="BL45">
            <v>371</v>
          </cell>
          <cell r="BM45">
            <v>417.3</v>
          </cell>
          <cell r="BN45">
            <v>461</v>
          </cell>
          <cell r="BO45">
            <v>509.3</v>
          </cell>
          <cell r="BP45">
            <v>1758.6</v>
          </cell>
          <cell r="BR45">
            <v>600.70435999999961</v>
          </cell>
          <cell r="BS45">
            <v>627.43212999999946</v>
          </cell>
          <cell r="BT45">
            <v>649.67398999999978</v>
          </cell>
          <cell r="BU45">
            <v>655.22014999999965</v>
          </cell>
          <cell r="BV45">
            <v>2533.0306299999984</v>
          </cell>
          <cell r="BX45">
            <v>484.36658000000034</v>
          </cell>
          <cell r="BY45">
            <v>514.2845299999999</v>
          </cell>
          <cell r="BZ45">
            <v>498.88564999999983</v>
          </cell>
          <cell r="CA45">
            <v>505.99067999999932</v>
          </cell>
          <cell r="CB45">
            <v>2003.5274399999994</v>
          </cell>
          <cell r="CD45">
            <v>369.8</v>
          </cell>
          <cell r="CE45">
            <v>432</v>
          </cell>
          <cell r="CF45">
            <v>562.79999999999995</v>
          </cell>
          <cell r="CG45">
            <v>595.20000000000005</v>
          </cell>
          <cell r="CH45">
            <v>1959.8</v>
          </cell>
          <cell r="CJ45">
            <v>484.36658000000034</v>
          </cell>
          <cell r="CK45">
            <v>514.2845299999999</v>
          </cell>
          <cell r="CL45">
            <v>498.88564999999983</v>
          </cell>
          <cell r="CM45">
            <v>505.99067999999932</v>
          </cell>
          <cell r="CN45">
            <v>2003.5274399999994</v>
          </cell>
          <cell r="CP45">
            <v>371</v>
          </cell>
          <cell r="CQ45">
            <v>417.3</v>
          </cell>
          <cell r="CR45">
            <v>461</v>
          </cell>
          <cell r="CS45">
            <v>509.1</v>
          </cell>
          <cell r="CT45">
            <v>1758.4</v>
          </cell>
          <cell r="CV45">
            <v>371</v>
          </cell>
          <cell r="CW45">
            <v>417.3</v>
          </cell>
          <cell r="CX45">
            <v>461</v>
          </cell>
          <cell r="CY45">
            <v>509.1</v>
          </cell>
          <cell r="CZ45">
            <v>1758.4</v>
          </cell>
          <cell r="DB45">
            <v>339.37</v>
          </cell>
          <cell r="DC45">
            <v>355.45</v>
          </cell>
          <cell r="DD45">
            <v>351.34</v>
          </cell>
          <cell r="DE45">
            <v>346.5</v>
          </cell>
          <cell r="DF45">
            <v>1392.6599999999999</v>
          </cell>
          <cell r="DH45">
            <v>505.2163081193616</v>
          </cell>
          <cell r="DI45">
            <v>529.57515614156841</v>
          </cell>
          <cell r="DJ45">
            <v>582.34319916724496</v>
          </cell>
          <cell r="DK45">
            <v>582.83445523941714</v>
          </cell>
          <cell r="DL45">
            <v>2199.9691186675918</v>
          </cell>
          <cell r="DN45">
            <v>510</v>
          </cell>
          <cell r="DO45">
            <v>530</v>
          </cell>
          <cell r="DP45">
            <v>565</v>
          </cell>
          <cell r="DQ45">
            <v>567</v>
          </cell>
          <cell r="DR45">
            <v>2172</v>
          </cell>
          <cell r="DU45">
            <v>360.33787999999998</v>
          </cell>
          <cell r="DV45">
            <v>331</v>
          </cell>
          <cell r="EB45">
            <v>504.1</v>
          </cell>
          <cell r="EE45">
            <v>504.1</v>
          </cell>
          <cell r="EK45">
            <v>0</v>
          </cell>
          <cell r="EM45">
            <v>369.8</v>
          </cell>
          <cell r="EN45">
            <v>432</v>
          </cell>
          <cell r="EO45">
            <v>562.79999999999995</v>
          </cell>
          <cell r="EP45">
            <v>595.20000000000005</v>
          </cell>
          <cell r="EQ45">
            <v>1959.8</v>
          </cell>
          <cell r="ES45">
            <v>377.1</v>
          </cell>
          <cell r="ET45">
            <v>344</v>
          </cell>
          <cell r="EU45">
            <v>425</v>
          </cell>
          <cell r="EV45">
            <v>472</v>
          </cell>
          <cell r="EW45">
            <v>1618.1</v>
          </cell>
          <cell r="EY45">
            <v>377.1</v>
          </cell>
          <cell r="FA45">
            <v>425</v>
          </cell>
          <cell r="FB45">
            <v>472</v>
          </cell>
          <cell r="FC45">
            <v>1274.0999999999999</v>
          </cell>
          <cell r="FE45">
            <v>377.1</v>
          </cell>
          <cell r="FI45">
            <v>377.1</v>
          </cell>
          <cell r="FK45">
            <v>377.1</v>
          </cell>
          <cell r="FO45">
            <v>377.1</v>
          </cell>
          <cell r="FQ45">
            <v>377.1</v>
          </cell>
          <cell r="FR45">
            <v>234.6</v>
          </cell>
          <cell r="FS45">
            <v>270.68</v>
          </cell>
          <cell r="FT45">
            <v>337.4</v>
          </cell>
          <cell r="FU45">
            <v>1219.7800000000002</v>
          </cell>
          <cell r="FW45">
            <v>377.1</v>
          </cell>
          <cell r="FX45">
            <v>234.6</v>
          </cell>
          <cell r="FY45">
            <v>235</v>
          </cell>
          <cell r="FZ45">
            <v>235</v>
          </cell>
          <cell r="GA45">
            <v>1081.7</v>
          </cell>
          <cell r="GC45">
            <v>377.1</v>
          </cell>
          <cell r="GD45">
            <v>234.6</v>
          </cell>
          <cell r="GE45">
            <v>243.5</v>
          </cell>
          <cell r="GF45">
            <v>320</v>
          </cell>
          <cell r="GG45">
            <v>1175.2</v>
          </cell>
          <cell r="GI45">
            <v>377.1</v>
          </cell>
          <cell r="GJ45">
            <v>234.6</v>
          </cell>
          <cell r="GK45">
            <v>243.5</v>
          </cell>
          <cell r="GM45">
            <v>855.2</v>
          </cell>
          <cell r="GO45">
            <v>377.1</v>
          </cell>
          <cell r="GP45">
            <v>234.6</v>
          </cell>
          <cell r="GQ45">
            <v>243.5</v>
          </cell>
          <cell r="GR45">
            <v>311</v>
          </cell>
          <cell r="GS45">
            <v>1166.2</v>
          </cell>
          <cell r="GU45">
            <v>369.8</v>
          </cell>
          <cell r="GV45">
            <v>432</v>
          </cell>
          <cell r="GW45">
            <v>562.79999999999995</v>
          </cell>
          <cell r="GX45">
            <v>595.20000000000005</v>
          </cell>
          <cell r="GY45">
            <v>1959.8</v>
          </cell>
          <cell r="HE45">
            <v>0</v>
          </cell>
          <cell r="HK45">
            <v>0</v>
          </cell>
          <cell r="HM45">
            <v>377.1</v>
          </cell>
          <cell r="HN45">
            <v>505</v>
          </cell>
          <cell r="HQ45">
            <v>882.1</v>
          </cell>
          <cell r="HS45">
            <v>377.1</v>
          </cell>
          <cell r="HT45">
            <v>332</v>
          </cell>
          <cell r="HU45">
            <v>380</v>
          </cell>
          <cell r="HV45">
            <v>459</v>
          </cell>
          <cell r="HW45">
            <v>1548.1</v>
          </cell>
          <cell r="HY45">
            <v>377.1</v>
          </cell>
          <cell r="IC45">
            <v>377.1</v>
          </cell>
          <cell r="IE45">
            <v>377.1</v>
          </cell>
          <cell r="IF45">
            <v>234.6</v>
          </cell>
          <cell r="IG45">
            <v>270.68</v>
          </cell>
          <cell r="II45">
            <v>882.38000000000011</v>
          </cell>
          <cell r="IK45">
            <v>377.1</v>
          </cell>
          <cell r="IL45">
            <v>627.43212999999946</v>
          </cell>
          <cell r="IM45">
            <v>250</v>
          </cell>
          <cell r="IO45">
            <v>1254.5321299999996</v>
          </cell>
          <cell r="IQ45">
            <v>377.1</v>
          </cell>
          <cell r="IR45">
            <v>234.6</v>
          </cell>
          <cell r="IS45">
            <v>243.5</v>
          </cell>
          <cell r="IT45">
            <v>500</v>
          </cell>
          <cell r="IU45">
            <v>1355.2</v>
          </cell>
          <cell r="IW45">
            <v>377.1</v>
          </cell>
          <cell r="IX45">
            <v>234.6</v>
          </cell>
          <cell r="IY45">
            <v>243.5</v>
          </cell>
          <cell r="IZ45">
            <v>491</v>
          </cell>
          <cell r="JA45">
            <v>1346.2</v>
          </cell>
          <cell r="JC45">
            <v>377.1</v>
          </cell>
          <cell r="JD45">
            <v>234.6</v>
          </cell>
          <cell r="JE45">
            <v>243.5</v>
          </cell>
          <cell r="JG45">
            <v>855.2</v>
          </cell>
          <cell r="JJ45">
            <v>510</v>
          </cell>
          <cell r="JK45">
            <v>530</v>
          </cell>
          <cell r="JL45">
            <v>565</v>
          </cell>
          <cell r="JM45">
            <v>567</v>
          </cell>
          <cell r="JN45">
            <v>2172</v>
          </cell>
          <cell r="JP45">
            <v>370</v>
          </cell>
          <cell r="JV45">
            <v>377.1</v>
          </cell>
          <cell r="JW45">
            <v>340.50599999999997</v>
          </cell>
          <cell r="JX45">
            <v>434.64699999999999</v>
          </cell>
          <cell r="JY45">
            <v>470.83199999999999</v>
          </cell>
          <cell r="JZ45">
            <v>1623.085</v>
          </cell>
          <cell r="KB45">
            <v>377.1</v>
          </cell>
          <cell r="KC45">
            <v>334</v>
          </cell>
          <cell r="KD45">
            <v>434.64699999999999</v>
          </cell>
          <cell r="KE45">
            <v>470.83199999999999</v>
          </cell>
          <cell r="KF45">
            <v>1616.5790000000002</v>
          </cell>
          <cell r="KH45">
            <v>377.1</v>
          </cell>
          <cell r="KI45">
            <v>340.50599999999997</v>
          </cell>
          <cell r="KJ45">
            <v>270.68</v>
          </cell>
          <cell r="KL45">
            <v>988.28600000000006</v>
          </cell>
          <cell r="KN45">
            <v>377.1</v>
          </cell>
          <cell r="KO45">
            <v>234.6</v>
          </cell>
          <cell r="KP45">
            <v>250</v>
          </cell>
          <cell r="KR45">
            <v>861.7</v>
          </cell>
          <cell r="KT45">
            <v>377.1</v>
          </cell>
          <cell r="KU45">
            <v>234.6</v>
          </cell>
          <cell r="KV45">
            <v>243.5</v>
          </cell>
          <cell r="KW45">
            <v>319.99599999999998</v>
          </cell>
          <cell r="KX45">
            <v>1175.1959999999999</v>
          </cell>
          <cell r="KZ45">
            <v>377.1</v>
          </cell>
          <cell r="LA45">
            <v>234.6</v>
          </cell>
          <cell r="LB45">
            <v>243.5</v>
          </cell>
          <cell r="LC45">
            <v>300.14999999999998</v>
          </cell>
          <cell r="LD45">
            <v>1155.3499999999999</v>
          </cell>
          <cell r="LF45">
            <v>323.48</v>
          </cell>
          <cell r="LG45">
            <v>351.56</v>
          </cell>
          <cell r="LH45">
            <v>372.95</v>
          </cell>
          <cell r="LI45">
            <v>373.73</v>
          </cell>
          <cell r="LJ45">
            <v>1421.72</v>
          </cell>
          <cell r="LL45">
            <v>243.5</v>
          </cell>
        </row>
        <row r="46">
          <cell r="C46" t="str">
            <v xml:space="preserve">Discrete w Memory </v>
          </cell>
          <cell r="D46">
            <v>232.82375145</v>
          </cell>
          <cell r="E46">
            <v>235.55299308999997</v>
          </cell>
          <cell r="F46">
            <v>198.75152334000012</v>
          </cell>
          <cell r="G46">
            <v>247.9545394999999</v>
          </cell>
          <cell r="H46">
            <v>915.08280738000008</v>
          </cell>
          <cell r="J46">
            <v>269.0520937899999</v>
          </cell>
          <cell r="K46">
            <v>232.669815</v>
          </cell>
          <cell r="L46">
            <v>191.44240514999998</v>
          </cell>
          <cell r="M46">
            <v>167.2</v>
          </cell>
          <cell r="N46">
            <v>860.36431393999987</v>
          </cell>
          <cell r="P46">
            <v>154.80000000000001</v>
          </cell>
          <cell r="Q46">
            <v>141.30000000000001</v>
          </cell>
          <cell r="R46">
            <v>176</v>
          </cell>
          <cell r="S46">
            <v>181.8</v>
          </cell>
          <cell r="T46">
            <v>653.90000000000009</v>
          </cell>
          <cell r="V46">
            <v>232.82375145</v>
          </cell>
          <cell r="W46">
            <v>235.55299308999997</v>
          </cell>
          <cell r="X46">
            <v>198.75152334000012</v>
          </cell>
          <cell r="Y46">
            <v>247.9545394999999</v>
          </cell>
          <cell r="Z46">
            <v>915.08280738000008</v>
          </cell>
          <cell r="AB46">
            <v>269.0520937899999</v>
          </cell>
          <cell r="AC46">
            <v>232.669815</v>
          </cell>
          <cell r="AD46">
            <v>191.44240514999998</v>
          </cell>
          <cell r="AE46">
            <v>167.2</v>
          </cell>
          <cell r="AF46">
            <v>860.36431393999987</v>
          </cell>
          <cell r="AH46">
            <v>154.80000000000001</v>
          </cell>
          <cell r="AI46">
            <v>141.30000000000001</v>
          </cell>
          <cell r="AJ46">
            <v>176</v>
          </cell>
          <cell r="AK46">
            <v>181.8</v>
          </cell>
          <cell r="AL46">
            <v>653.90000000000009</v>
          </cell>
          <cell r="AN46">
            <v>231.20318000000003</v>
          </cell>
          <cell r="AO46">
            <v>232.70174999999995</v>
          </cell>
          <cell r="AP46">
            <v>275.47370999999987</v>
          </cell>
          <cell r="AQ46">
            <v>272.26799000000005</v>
          </cell>
          <cell r="AR46">
            <v>1011.64663</v>
          </cell>
          <cell r="AT46">
            <v>208.91568999999998</v>
          </cell>
          <cell r="AU46">
            <v>220.47718999999992</v>
          </cell>
          <cell r="AV46">
            <v>276.63565000000006</v>
          </cell>
          <cell r="AW46">
            <v>274.26883000000021</v>
          </cell>
          <cell r="AX46">
            <v>980.29736000000014</v>
          </cell>
          <cell r="AZ46">
            <v>208.91568999999998</v>
          </cell>
          <cell r="BA46">
            <v>220.47718999999992</v>
          </cell>
          <cell r="BB46">
            <v>276.63565000000006</v>
          </cell>
          <cell r="BC46">
            <v>274.26883000000021</v>
          </cell>
          <cell r="BD46">
            <v>980.29736000000014</v>
          </cell>
          <cell r="BF46">
            <v>208.91568999999998</v>
          </cell>
          <cell r="BG46">
            <v>220.47718999999992</v>
          </cell>
          <cell r="BH46">
            <v>276.63565000000006</v>
          </cell>
          <cell r="BI46">
            <v>274.26883000000021</v>
          </cell>
          <cell r="BJ46">
            <v>980.29736000000014</v>
          </cell>
          <cell r="BL46">
            <v>169</v>
          </cell>
          <cell r="BM46">
            <v>206</v>
          </cell>
          <cell r="BN46">
            <v>241.2</v>
          </cell>
          <cell r="BO46">
            <v>265</v>
          </cell>
          <cell r="BP46">
            <v>881.2</v>
          </cell>
          <cell r="BR46">
            <v>231.20318000000003</v>
          </cell>
          <cell r="BS46">
            <v>232.70174999999995</v>
          </cell>
          <cell r="BT46">
            <v>275.47370999999987</v>
          </cell>
          <cell r="BU46">
            <v>272.26799000000005</v>
          </cell>
          <cell r="BV46">
            <v>1011.64663</v>
          </cell>
          <cell r="BX46">
            <v>208.91568999999998</v>
          </cell>
          <cell r="BY46">
            <v>220.47718999999992</v>
          </cell>
          <cell r="BZ46">
            <v>276.63565000000006</v>
          </cell>
          <cell r="CA46">
            <v>274.26883000000021</v>
          </cell>
          <cell r="CB46">
            <v>980.29736000000014</v>
          </cell>
          <cell r="CD46">
            <v>161.4</v>
          </cell>
          <cell r="CE46">
            <v>191.2</v>
          </cell>
          <cell r="CF46">
            <v>252.8</v>
          </cell>
          <cell r="CG46">
            <v>268.70000000000005</v>
          </cell>
          <cell r="CH46">
            <v>874.10000000000014</v>
          </cell>
          <cell r="CJ46">
            <v>208.91568999999998</v>
          </cell>
          <cell r="CK46">
            <v>220.47718999999992</v>
          </cell>
          <cell r="CL46">
            <v>276.63565000000006</v>
          </cell>
          <cell r="CM46">
            <v>274.26883000000021</v>
          </cell>
          <cell r="CN46">
            <v>980.29736000000014</v>
          </cell>
          <cell r="CP46">
            <v>149</v>
          </cell>
          <cell r="CQ46">
            <v>184</v>
          </cell>
          <cell r="CR46">
            <v>218.2</v>
          </cell>
          <cell r="CS46">
            <v>242</v>
          </cell>
          <cell r="CT46">
            <v>793.2</v>
          </cell>
          <cell r="CV46">
            <v>149</v>
          </cell>
          <cell r="CW46">
            <v>184</v>
          </cell>
          <cell r="CX46">
            <v>218.2</v>
          </cell>
          <cell r="CY46">
            <v>242</v>
          </cell>
          <cell r="CZ46">
            <v>793.2</v>
          </cell>
          <cell r="DB46">
            <v>170.74</v>
          </cell>
          <cell r="DC46">
            <v>174.64</v>
          </cell>
          <cell r="DD46">
            <v>213.61</v>
          </cell>
          <cell r="DE46">
            <v>220.31</v>
          </cell>
          <cell r="DF46">
            <v>779.3</v>
          </cell>
          <cell r="DL46">
            <v>0</v>
          </cell>
          <cell r="DN46">
            <v>0</v>
          </cell>
          <cell r="DO46">
            <v>0</v>
          </cell>
          <cell r="DP46">
            <v>0</v>
          </cell>
          <cell r="DQ46">
            <v>0</v>
          </cell>
          <cell r="DR46">
            <v>0</v>
          </cell>
          <cell r="DU46">
            <v>171.74148000000008</v>
          </cell>
          <cell r="DV46">
            <v>115</v>
          </cell>
          <cell r="EE46">
            <v>0</v>
          </cell>
          <cell r="EK46">
            <v>0</v>
          </cell>
          <cell r="EM46">
            <v>161.4</v>
          </cell>
          <cell r="EN46">
            <v>191.2</v>
          </cell>
          <cell r="EO46">
            <v>252.8</v>
          </cell>
          <cell r="EP46">
            <v>268.70000000000005</v>
          </cell>
          <cell r="EQ46">
            <v>874.10000000000014</v>
          </cell>
          <cell r="ES46">
            <v>154.80000000000001</v>
          </cell>
          <cell r="ET46">
            <v>160.19999999999999</v>
          </cell>
          <cell r="EU46">
            <v>225</v>
          </cell>
          <cell r="EV46">
            <v>248</v>
          </cell>
          <cell r="EW46">
            <v>788</v>
          </cell>
          <cell r="EY46">
            <v>154.80000000000001</v>
          </cell>
          <cell r="FA46">
            <v>225</v>
          </cell>
          <cell r="FB46">
            <v>248</v>
          </cell>
          <cell r="FC46">
            <v>627.79999999999995</v>
          </cell>
          <cell r="FE46">
            <v>154.80000000000001</v>
          </cell>
          <cell r="FI46">
            <v>154.80000000000001</v>
          </cell>
          <cell r="FK46">
            <v>154.80000000000001</v>
          </cell>
          <cell r="FO46">
            <v>154.80000000000001</v>
          </cell>
          <cell r="FQ46">
            <v>154.80000000000001</v>
          </cell>
          <cell r="FR46">
            <v>141.30000000000001</v>
          </cell>
          <cell r="FS46">
            <v>179.36</v>
          </cell>
          <cell r="FT46">
            <v>208.7</v>
          </cell>
          <cell r="FU46">
            <v>684.16000000000008</v>
          </cell>
          <cell r="FW46">
            <v>154.80000000000001</v>
          </cell>
          <cell r="FX46">
            <v>141.30000000000001</v>
          </cell>
          <cell r="FY46">
            <v>165</v>
          </cell>
          <cell r="FZ46">
            <v>180</v>
          </cell>
          <cell r="GA46">
            <v>641.1</v>
          </cell>
          <cell r="GC46">
            <v>154.80000000000001</v>
          </cell>
          <cell r="GD46">
            <v>141.30000000000001</v>
          </cell>
          <cell r="GE46">
            <v>176</v>
          </cell>
          <cell r="GF46">
            <v>180</v>
          </cell>
          <cell r="GG46">
            <v>652.1</v>
          </cell>
          <cell r="GI46">
            <v>154.80000000000001</v>
          </cell>
          <cell r="GJ46">
            <v>141.30000000000001</v>
          </cell>
          <cell r="GK46">
            <v>176</v>
          </cell>
          <cell r="GM46">
            <v>472.1</v>
          </cell>
          <cell r="GO46">
            <v>154.80000000000001</v>
          </cell>
          <cell r="GP46">
            <v>141.30000000000001</v>
          </cell>
          <cell r="GQ46">
            <v>176</v>
          </cell>
          <cell r="GR46">
            <v>180</v>
          </cell>
          <cell r="GS46">
            <v>652.1</v>
          </cell>
          <cell r="GU46">
            <v>161.4</v>
          </cell>
          <cell r="GV46">
            <v>191.2</v>
          </cell>
          <cell r="GW46">
            <v>252.8</v>
          </cell>
          <cell r="GX46">
            <v>268.70000000000005</v>
          </cell>
          <cell r="GY46">
            <v>874.10000000000014</v>
          </cell>
          <cell r="HE46">
            <v>0</v>
          </cell>
          <cell r="HK46">
            <v>0</v>
          </cell>
          <cell r="HM46">
            <v>154.80000000000001</v>
          </cell>
          <cell r="HQ46">
            <v>154.80000000000001</v>
          </cell>
          <cell r="HS46">
            <v>154.80000000000001</v>
          </cell>
          <cell r="HT46">
            <v>146</v>
          </cell>
          <cell r="HU46">
            <v>211.5</v>
          </cell>
          <cell r="HV46">
            <v>236.5</v>
          </cell>
          <cell r="HW46">
            <v>748.8</v>
          </cell>
          <cell r="HY46">
            <v>154.80000000000001</v>
          </cell>
          <cell r="IC46">
            <v>154.80000000000001</v>
          </cell>
          <cell r="IE46">
            <v>154.80000000000001</v>
          </cell>
          <cell r="IF46">
            <v>141.30000000000001</v>
          </cell>
          <cell r="IG46">
            <v>179.36</v>
          </cell>
          <cell r="II46">
            <v>475.46000000000004</v>
          </cell>
          <cell r="IK46">
            <v>154.80000000000001</v>
          </cell>
          <cell r="IL46">
            <v>232.70174999999995</v>
          </cell>
          <cell r="IM46">
            <v>179.9</v>
          </cell>
          <cell r="IO46">
            <v>567.40174999999999</v>
          </cell>
          <cell r="IQ46">
            <v>154.80000000000001</v>
          </cell>
          <cell r="IR46">
            <v>141.30000000000001</v>
          </cell>
          <cell r="IS46">
            <v>176</v>
          </cell>
          <cell r="IU46">
            <v>472.1</v>
          </cell>
          <cell r="IW46">
            <v>154.80000000000001</v>
          </cell>
          <cell r="IX46">
            <v>141.30000000000001</v>
          </cell>
          <cell r="IY46">
            <v>176</v>
          </cell>
          <cell r="JA46">
            <v>472.1</v>
          </cell>
          <cell r="JC46">
            <v>154.80000000000001</v>
          </cell>
          <cell r="JD46">
            <v>141.30000000000001</v>
          </cell>
          <cell r="JE46">
            <v>176</v>
          </cell>
          <cell r="JG46">
            <v>472.1</v>
          </cell>
          <cell r="JJ46">
            <v>0</v>
          </cell>
          <cell r="JK46">
            <v>0</v>
          </cell>
          <cell r="JL46">
            <v>0</v>
          </cell>
          <cell r="JM46">
            <v>0</v>
          </cell>
          <cell r="JN46">
            <v>0</v>
          </cell>
          <cell r="JP46">
            <v>170</v>
          </cell>
          <cell r="JV46">
            <v>154.80000000000001</v>
          </cell>
          <cell r="JW46">
            <v>168.47300000000001</v>
          </cell>
          <cell r="JX46">
            <v>223.09899999999999</v>
          </cell>
          <cell r="JY46">
            <v>250.952</v>
          </cell>
          <cell r="JZ46">
            <v>797.32400000000007</v>
          </cell>
          <cell r="KB46">
            <v>154.80000000000001</v>
          </cell>
          <cell r="KC46">
            <v>146</v>
          </cell>
          <cell r="KD46">
            <v>223.09899999999999</v>
          </cell>
          <cell r="KE46">
            <v>250.952</v>
          </cell>
          <cell r="KF46">
            <v>774.851</v>
          </cell>
          <cell r="KH46">
            <v>154.80000000000001</v>
          </cell>
          <cell r="KI46">
            <v>168.47300000000001</v>
          </cell>
          <cell r="KJ46">
            <v>179.36</v>
          </cell>
          <cell r="KL46">
            <v>502.63300000000004</v>
          </cell>
          <cell r="KN46">
            <v>154.80000000000001</v>
          </cell>
          <cell r="KO46">
            <v>141.30000000000001</v>
          </cell>
          <cell r="KP46">
            <v>179.9</v>
          </cell>
          <cell r="KR46">
            <v>476</v>
          </cell>
          <cell r="KT46">
            <v>154.80000000000001</v>
          </cell>
          <cell r="KU46">
            <v>141.30000000000001</v>
          </cell>
          <cell r="KV46">
            <v>176</v>
          </cell>
          <cell r="KW46">
            <v>179.97</v>
          </cell>
          <cell r="KX46">
            <v>652.07000000000005</v>
          </cell>
          <cell r="KZ46">
            <v>154.80000000000001</v>
          </cell>
          <cell r="LA46">
            <v>141.30000000000001</v>
          </cell>
          <cell r="LB46">
            <v>176</v>
          </cell>
          <cell r="LC46">
            <v>180</v>
          </cell>
          <cell r="LD46">
            <v>652.1</v>
          </cell>
          <cell r="LF46">
            <v>151.74</v>
          </cell>
          <cell r="LG46">
            <v>143.84</v>
          </cell>
          <cell r="LH46">
            <v>198.83999999999997</v>
          </cell>
          <cell r="LI46">
            <v>198.29000000000002</v>
          </cell>
          <cell r="LJ46">
            <v>692.71</v>
          </cell>
          <cell r="LL46">
            <v>176</v>
          </cell>
        </row>
        <row r="47">
          <cell r="C47" t="str">
            <v>Prof Graph</v>
          </cell>
          <cell r="D47">
            <v>23.174449150000001</v>
          </cell>
          <cell r="E47">
            <v>23.702923739999996</v>
          </cell>
          <cell r="F47">
            <v>29.397187600000006</v>
          </cell>
          <cell r="G47">
            <v>9.0533799000000048</v>
          </cell>
          <cell r="H47">
            <v>85.327940390000009</v>
          </cell>
          <cell r="J47">
            <v>19.80512032</v>
          </cell>
          <cell r="K47">
            <v>18.628910000000001</v>
          </cell>
          <cell r="L47">
            <v>21.433919499999998</v>
          </cell>
          <cell r="M47">
            <v>18.8</v>
          </cell>
          <cell r="N47">
            <v>78.667949820000004</v>
          </cell>
          <cell r="P47">
            <v>0</v>
          </cell>
          <cell r="T47">
            <v>0</v>
          </cell>
          <cell r="V47">
            <v>23.174449150000001</v>
          </cell>
          <cell r="W47">
            <v>23.702923739999996</v>
          </cell>
          <cell r="X47">
            <v>29.397187600000006</v>
          </cell>
          <cell r="Y47">
            <v>9.0533799000000048</v>
          </cell>
          <cell r="Z47">
            <v>85.327940390000009</v>
          </cell>
          <cell r="AB47">
            <v>19.80512032</v>
          </cell>
          <cell r="AC47">
            <v>18.628910000000001</v>
          </cell>
          <cell r="AD47">
            <v>21.433919499999998</v>
          </cell>
          <cell r="AE47">
            <v>18.8</v>
          </cell>
          <cell r="AF47">
            <v>78.667949820000004</v>
          </cell>
          <cell r="AH47">
            <v>0</v>
          </cell>
          <cell r="AI47">
            <v>0</v>
          </cell>
          <cell r="AK47">
            <v>0</v>
          </cell>
          <cell r="AL47">
            <v>0</v>
          </cell>
          <cell r="AN47">
            <v>30.834579999999988</v>
          </cell>
          <cell r="AO47">
            <v>34.067629999999951</v>
          </cell>
          <cell r="AP47">
            <v>40.073649999999965</v>
          </cell>
          <cell r="AQ47">
            <v>45.065470000000012</v>
          </cell>
          <cell r="AR47">
            <v>150.0413299999999</v>
          </cell>
          <cell r="AT47">
            <v>24.534839999999988</v>
          </cell>
          <cell r="AU47">
            <v>27.924450000000011</v>
          </cell>
          <cell r="AV47">
            <v>31.823289999999997</v>
          </cell>
          <cell r="AW47">
            <v>36.019380000000012</v>
          </cell>
          <cell r="AX47">
            <v>120.30196000000001</v>
          </cell>
          <cell r="AZ47">
            <v>24.534839999999988</v>
          </cell>
          <cell r="BA47">
            <v>27.924450000000011</v>
          </cell>
          <cell r="BB47">
            <v>31.823289999999997</v>
          </cell>
          <cell r="BC47">
            <v>36.019380000000012</v>
          </cell>
          <cell r="BD47">
            <v>120.30196000000001</v>
          </cell>
          <cell r="BF47">
            <v>24.534839999999988</v>
          </cell>
          <cell r="BG47">
            <v>27.924450000000011</v>
          </cell>
          <cell r="BH47">
            <v>31.823289999999997</v>
          </cell>
          <cell r="BI47">
            <v>36.019380000000012</v>
          </cell>
          <cell r="BJ47">
            <v>120.30196000000001</v>
          </cell>
          <cell r="BL47">
            <v>0</v>
          </cell>
          <cell r="BM47">
            <v>0</v>
          </cell>
          <cell r="BN47">
            <v>0</v>
          </cell>
          <cell r="BO47">
            <v>0</v>
          </cell>
          <cell r="BP47">
            <v>0</v>
          </cell>
          <cell r="BR47">
            <v>30.834579999999988</v>
          </cell>
          <cell r="BS47">
            <v>34.067629999999951</v>
          </cell>
          <cell r="BT47">
            <v>40.073649999999965</v>
          </cell>
          <cell r="BU47">
            <v>45.065470000000012</v>
          </cell>
          <cell r="BV47">
            <v>150.0413299999999</v>
          </cell>
          <cell r="BX47">
            <v>24.534839999999988</v>
          </cell>
          <cell r="BY47">
            <v>27.924450000000011</v>
          </cell>
          <cell r="BZ47">
            <v>31.823289999999997</v>
          </cell>
          <cell r="CA47">
            <v>36.019380000000012</v>
          </cell>
          <cell r="CB47">
            <v>120.30196000000001</v>
          </cell>
          <cell r="CD47">
            <v>20</v>
          </cell>
          <cell r="CE47">
            <v>27.8</v>
          </cell>
          <cell r="CF47">
            <v>34.700000000000003</v>
          </cell>
          <cell r="CG47">
            <v>36.4</v>
          </cell>
          <cell r="CH47">
            <v>118.9</v>
          </cell>
          <cell r="CJ47">
            <v>24.534839999999988</v>
          </cell>
          <cell r="CK47">
            <v>27.924450000000011</v>
          </cell>
          <cell r="CL47">
            <v>31.823289999999997</v>
          </cell>
          <cell r="CM47">
            <v>36.019380000000012</v>
          </cell>
          <cell r="CN47">
            <v>120.30196000000001</v>
          </cell>
          <cell r="CP47">
            <v>20</v>
          </cell>
          <cell r="CQ47">
            <v>22</v>
          </cell>
          <cell r="CR47">
            <v>23</v>
          </cell>
          <cell r="CS47">
            <v>23</v>
          </cell>
          <cell r="CT47">
            <v>88</v>
          </cell>
          <cell r="CV47">
            <v>20</v>
          </cell>
          <cell r="CW47">
            <v>22</v>
          </cell>
          <cell r="CX47">
            <v>23</v>
          </cell>
          <cell r="CY47">
            <v>23</v>
          </cell>
          <cell r="CZ47">
            <v>88</v>
          </cell>
          <cell r="DF47">
            <v>0</v>
          </cell>
          <cell r="DL47">
            <v>0</v>
          </cell>
          <cell r="DN47">
            <v>0</v>
          </cell>
          <cell r="DO47">
            <v>0</v>
          </cell>
          <cell r="DP47">
            <v>0</v>
          </cell>
          <cell r="DQ47">
            <v>0</v>
          </cell>
          <cell r="DR47">
            <v>0</v>
          </cell>
          <cell r="DU47">
            <v>20.017279999999996</v>
          </cell>
          <cell r="DV47">
            <v>16</v>
          </cell>
          <cell r="EE47">
            <v>0</v>
          </cell>
          <cell r="EK47">
            <v>0</v>
          </cell>
          <cell r="EM47">
            <v>20</v>
          </cell>
          <cell r="EN47">
            <v>27.8</v>
          </cell>
          <cell r="EO47">
            <v>34.700000000000003</v>
          </cell>
          <cell r="EP47">
            <v>36.4</v>
          </cell>
          <cell r="EQ47">
            <v>118.9</v>
          </cell>
          <cell r="ES47">
            <v>0</v>
          </cell>
          <cell r="EW47">
            <v>0</v>
          </cell>
          <cell r="EY47">
            <v>0</v>
          </cell>
          <cell r="FC47">
            <v>0</v>
          </cell>
          <cell r="FE47">
            <v>0</v>
          </cell>
          <cell r="FI47">
            <v>0</v>
          </cell>
          <cell r="FK47">
            <v>0</v>
          </cell>
          <cell r="FO47">
            <v>0</v>
          </cell>
          <cell r="FQ47">
            <v>0</v>
          </cell>
          <cell r="FR47">
            <v>0</v>
          </cell>
          <cell r="FU47">
            <v>0</v>
          </cell>
          <cell r="FW47">
            <v>0</v>
          </cell>
          <cell r="FX47">
            <v>0</v>
          </cell>
          <cell r="GA47">
            <v>0</v>
          </cell>
          <cell r="GC47">
            <v>0</v>
          </cell>
          <cell r="GD47">
            <v>0</v>
          </cell>
          <cell r="GG47">
            <v>0</v>
          </cell>
          <cell r="GI47">
            <v>0</v>
          </cell>
          <cell r="GJ47">
            <v>0</v>
          </cell>
          <cell r="GM47">
            <v>0</v>
          </cell>
          <cell r="GO47">
            <v>0</v>
          </cell>
          <cell r="GP47">
            <v>0</v>
          </cell>
          <cell r="GS47">
            <v>0</v>
          </cell>
          <cell r="GU47">
            <v>20</v>
          </cell>
          <cell r="GV47">
            <v>27.8</v>
          </cell>
          <cell r="GW47">
            <v>34.700000000000003</v>
          </cell>
          <cell r="GX47">
            <v>36.4</v>
          </cell>
          <cell r="GY47">
            <v>118.9</v>
          </cell>
          <cell r="HE47">
            <v>0</v>
          </cell>
          <cell r="HK47">
            <v>0</v>
          </cell>
          <cell r="HM47">
            <v>0</v>
          </cell>
          <cell r="HQ47">
            <v>0</v>
          </cell>
          <cell r="HS47">
            <v>0</v>
          </cell>
          <cell r="HT47">
            <v>2</v>
          </cell>
          <cell r="HW47">
            <v>2</v>
          </cell>
          <cell r="HY47">
            <v>0</v>
          </cell>
          <cell r="IC47">
            <v>0</v>
          </cell>
          <cell r="IE47">
            <v>0</v>
          </cell>
          <cell r="IF47">
            <v>0</v>
          </cell>
          <cell r="II47">
            <v>0</v>
          </cell>
          <cell r="IK47">
            <v>0</v>
          </cell>
          <cell r="IL47">
            <v>34.067629999999951</v>
          </cell>
          <cell r="IO47">
            <v>34.067629999999951</v>
          </cell>
          <cell r="IQ47">
            <v>0</v>
          </cell>
          <cell r="IR47">
            <v>0</v>
          </cell>
          <cell r="IS47">
            <v>0</v>
          </cell>
          <cell r="IU47">
            <v>0</v>
          </cell>
          <cell r="IW47">
            <v>0</v>
          </cell>
          <cell r="IX47">
            <v>0</v>
          </cell>
          <cell r="JA47">
            <v>0</v>
          </cell>
          <cell r="JC47">
            <v>0</v>
          </cell>
          <cell r="JD47">
            <v>0</v>
          </cell>
          <cell r="JG47">
            <v>0</v>
          </cell>
          <cell r="JJ47">
            <v>0</v>
          </cell>
          <cell r="JK47">
            <v>0</v>
          </cell>
          <cell r="JL47">
            <v>0</v>
          </cell>
          <cell r="JM47">
            <v>0</v>
          </cell>
          <cell r="JN47">
            <v>0</v>
          </cell>
          <cell r="JP47">
            <v>0</v>
          </cell>
          <cell r="JV47">
            <v>0</v>
          </cell>
          <cell r="JZ47">
            <v>0</v>
          </cell>
          <cell r="KB47">
            <v>0</v>
          </cell>
          <cell r="KF47">
            <v>0</v>
          </cell>
          <cell r="KH47">
            <v>0</v>
          </cell>
          <cell r="KL47">
            <v>0</v>
          </cell>
          <cell r="KN47">
            <v>0</v>
          </cell>
          <cell r="KO47">
            <v>0</v>
          </cell>
          <cell r="KR47">
            <v>0</v>
          </cell>
          <cell r="KT47">
            <v>0</v>
          </cell>
          <cell r="KU47">
            <v>0</v>
          </cell>
          <cell r="KX47">
            <v>0</v>
          </cell>
          <cell r="KZ47">
            <v>0</v>
          </cell>
          <cell r="LA47">
            <v>0</v>
          </cell>
          <cell r="LC47">
            <v>0</v>
          </cell>
          <cell r="LD47">
            <v>0</v>
          </cell>
          <cell r="LF47">
            <v>22.98</v>
          </cell>
          <cell r="LG47">
            <v>25.48</v>
          </cell>
          <cell r="LH47">
            <v>28.55</v>
          </cell>
          <cell r="LI47">
            <v>33.049999999999997</v>
          </cell>
          <cell r="LJ47">
            <v>110.06</v>
          </cell>
        </row>
        <row r="48">
          <cell r="C48" t="str">
            <v>Server</v>
          </cell>
          <cell r="D48">
            <v>51.730469030000158</v>
          </cell>
          <cell r="E48">
            <v>59.188342999999996</v>
          </cell>
          <cell r="F48">
            <v>48.36201835</v>
          </cell>
          <cell r="G48">
            <v>40.907106640000002</v>
          </cell>
          <cell r="H48">
            <v>200.18793702000016</v>
          </cell>
          <cell r="J48">
            <v>34.827351900000018</v>
          </cell>
          <cell r="K48">
            <v>34.791230140000003</v>
          </cell>
          <cell r="L48">
            <v>27.525298949999996</v>
          </cell>
          <cell r="M48">
            <v>24.8</v>
          </cell>
          <cell r="N48">
            <v>121.94388099000001</v>
          </cell>
          <cell r="P48">
            <v>17.34</v>
          </cell>
          <cell r="Q48">
            <v>12.7</v>
          </cell>
          <cell r="R48">
            <v>8.6999999999999993</v>
          </cell>
          <cell r="S48">
            <v>10.199999999999999</v>
          </cell>
          <cell r="T48">
            <v>48.94</v>
          </cell>
          <cell r="V48">
            <v>51.730469030000158</v>
          </cell>
          <cell r="W48">
            <v>59.188342999999996</v>
          </cell>
          <cell r="X48">
            <v>48.36201835</v>
          </cell>
          <cell r="Y48">
            <v>40.907106640000002</v>
          </cell>
          <cell r="Z48">
            <v>200.18793702000016</v>
          </cell>
          <cell r="AB48">
            <v>34.827351900000018</v>
          </cell>
          <cell r="AC48">
            <v>34.791230140000003</v>
          </cell>
          <cell r="AD48">
            <v>27.525298949999996</v>
          </cell>
          <cell r="AE48">
            <v>24.8</v>
          </cell>
          <cell r="AF48">
            <v>121.94388099000001</v>
          </cell>
          <cell r="AH48">
            <v>17.34</v>
          </cell>
          <cell r="AI48">
            <v>12.7</v>
          </cell>
          <cell r="AJ48">
            <v>8.6999999999999993</v>
          </cell>
          <cell r="AK48">
            <v>10.199999999999999</v>
          </cell>
          <cell r="AL48">
            <v>48.94</v>
          </cell>
          <cell r="AN48">
            <v>35.045940000000009</v>
          </cell>
          <cell r="AO48">
            <v>30.969519999999999</v>
          </cell>
          <cell r="AP48">
            <v>28.0228</v>
          </cell>
          <cell r="AQ48">
            <v>24.983519999999999</v>
          </cell>
          <cell r="AR48">
            <v>119.02178000000001</v>
          </cell>
          <cell r="AT48">
            <v>24.452080000000009</v>
          </cell>
          <cell r="AU48">
            <v>27.812559999999998</v>
          </cell>
          <cell r="AV48">
            <v>36.826689999999999</v>
          </cell>
          <cell r="AW48">
            <v>45.473419999999997</v>
          </cell>
          <cell r="AX48">
            <v>134.56475</v>
          </cell>
          <cell r="AZ48">
            <v>24.452080000000009</v>
          </cell>
          <cell r="BA48">
            <v>27.812559999999998</v>
          </cell>
          <cell r="BB48">
            <v>36.826689999999999</v>
          </cell>
          <cell r="BC48">
            <v>45.473419999999997</v>
          </cell>
          <cell r="BD48">
            <v>134.56475</v>
          </cell>
          <cell r="BF48">
            <v>24.452080000000009</v>
          </cell>
          <cell r="BG48">
            <v>27.812559999999998</v>
          </cell>
          <cell r="BH48">
            <v>36.826689999999999</v>
          </cell>
          <cell r="BI48">
            <v>45.473419999999997</v>
          </cell>
          <cell r="BJ48">
            <v>134.56475</v>
          </cell>
          <cell r="BL48">
            <v>20</v>
          </cell>
          <cell r="BM48">
            <v>27.81</v>
          </cell>
          <cell r="BN48">
            <v>38.879999999999995</v>
          </cell>
          <cell r="BO48">
            <v>47.87</v>
          </cell>
          <cell r="BP48">
            <v>134.56</v>
          </cell>
          <cell r="BR48">
            <v>35.045940000000009</v>
          </cell>
          <cell r="BS48">
            <v>30.969519999999999</v>
          </cell>
          <cell r="BT48">
            <v>28.0228</v>
          </cell>
          <cell r="BU48">
            <v>24.983519999999999</v>
          </cell>
          <cell r="BV48">
            <v>119.02178000000001</v>
          </cell>
          <cell r="BX48">
            <v>24.452080000000009</v>
          </cell>
          <cell r="BY48">
            <v>27.812559999999998</v>
          </cell>
          <cell r="BZ48">
            <v>36.826689999999999</v>
          </cell>
          <cell r="CA48">
            <v>45.473419999999997</v>
          </cell>
          <cell r="CB48">
            <v>134.56475</v>
          </cell>
          <cell r="CD48">
            <v>24.5</v>
          </cell>
          <cell r="CE48">
            <v>27.8</v>
          </cell>
          <cell r="CF48">
            <v>36.799999999999997</v>
          </cell>
          <cell r="CG48">
            <v>45.5</v>
          </cell>
          <cell r="CH48">
            <v>134.6</v>
          </cell>
          <cell r="CJ48">
            <v>24.452080000000009</v>
          </cell>
          <cell r="CK48">
            <v>27.812559999999998</v>
          </cell>
          <cell r="CL48">
            <v>36.826689999999999</v>
          </cell>
          <cell r="CM48">
            <v>45.473419999999997</v>
          </cell>
          <cell r="CN48">
            <v>134.56475</v>
          </cell>
          <cell r="CP48">
            <v>20</v>
          </cell>
          <cell r="CQ48">
            <v>27.81</v>
          </cell>
          <cell r="CR48">
            <v>38.9</v>
          </cell>
          <cell r="CS48">
            <v>47.87</v>
          </cell>
          <cell r="CT48">
            <v>134.58000000000001</v>
          </cell>
          <cell r="CV48">
            <v>20</v>
          </cell>
          <cell r="CW48">
            <v>27.81</v>
          </cell>
          <cell r="CX48">
            <v>38.9</v>
          </cell>
          <cell r="CY48">
            <v>47.87</v>
          </cell>
          <cell r="CZ48">
            <v>134.58000000000001</v>
          </cell>
          <cell r="DB48">
            <v>7.07</v>
          </cell>
          <cell r="DC48">
            <v>6.2</v>
          </cell>
          <cell r="DD48">
            <v>5.4660000000000002</v>
          </cell>
          <cell r="DE48">
            <v>5.6779999999999999</v>
          </cell>
          <cell r="DF48">
            <v>24.414000000000001</v>
          </cell>
          <cell r="DL48">
            <v>0</v>
          </cell>
          <cell r="DN48">
            <v>0</v>
          </cell>
          <cell r="DO48">
            <v>0</v>
          </cell>
          <cell r="DP48">
            <v>0</v>
          </cell>
          <cell r="DQ48">
            <v>0</v>
          </cell>
          <cell r="DR48">
            <v>0</v>
          </cell>
          <cell r="DU48">
            <v>24.225060000000013</v>
          </cell>
          <cell r="DV48">
            <v>15</v>
          </cell>
          <cell r="EE48">
            <v>0</v>
          </cell>
          <cell r="EK48">
            <v>0</v>
          </cell>
          <cell r="EM48">
            <v>24.5</v>
          </cell>
          <cell r="EN48">
            <v>27.8</v>
          </cell>
          <cell r="EO48">
            <v>36.799999999999997</v>
          </cell>
          <cell r="EP48">
            <v>45.5</v>
          </cell>
          <cell r="EQ48">
            <v>134.6</v>
          </cell>
          <cell r="ES48">
            <v>17.34</v>
          </cell>
          <cell r="ET48">
            <v>15.49</v>
          </cell>
          <cell r="EU48">
            <v>21</v>
          </cell>
          <cell r="EV48">
            <v>24</v>
          </cell>
          <cell r="EW48">
            <v>77.83</v>
          </cell>
          <cell r="EY48">
            <v>17.34</v>
          </cell>
          <cell r="FA48">
            <v>21</v>
          </cell>
          <cell r="FB48">
            <v>24</v>
          </cell>
          <cell r="FC48">
            <v>62.34</v>
          </cell>
          <cell r="FE48">
            <v>17.34</v>
          </cell>
          <cell r="FI48">
            <v>17.34</v>
          </cell>
          <cell r="FK48">
            <v>17.34</v>
          </cell>
          <cell r="FO48">
            <v>17.34</v>
          </cell>
          <cell r="FQ48">
            <v>17.34</v>
          </cell>
          <cell r="FR48">
            <v>12.7</v>
          </cell>
          <cell r="FS48">
            <v>10.199999999999999</v>
          </cell>
          <cell r="FT48">
            <v>11.9</v>
          </cell>
          <cell r="FU48">
            <v>52.139999999999993</v>
          </cell>
          <cell r="FW48">
            <v>17.34</v>
          </cell>
          <cell r="FX48">
            <v>12.7</v>
          </cell>
          <cell r="FY48">
            <v>15</v>
          </cell>
          <cell r="FZ48">
            <v>15</v>
          </cell>
          <cell r="GA48">
            <v>60.04</v>
          </cell>
          <cell r="GC48">
            <v>17.34</v>
          </cell>
          <cell r="GD48">
            <v>12.7</v>
          </cell>
          <cell r="GE48">
            <v>8.6999999999999993</v>
          </cell>
          <cell r="GF48">
            <v>8.1999999999999993</v>
          </cell>
          <cell r="GG48">
            <v>46.94</v>
          </cell>
          <cell r="GI48">
            <v>17.34</v>
          </cell>
          <cell r="GJ48">
            <v>12.7</v>
          </cell>
          <cell r="GK48">
            <v>8.6999999999999993</v>
          </cell>
          <cell r="GM48">
            <v>38.739999999999995</v>
          </cell>
          <cell r="GO48">
            <v>17.34</v>
          </cell>
          <cell r="GP48">
            <v>12.7</v>
          </cell>
          <cell r="GQ48">
            <v>8.6999999999999993</v>
          </cell>
          <cell r="GR48">
            <v>8.1999999999999993</v>
          </cell>
          <cell r="GS48">
            <v>46.94</v>
          </cell>
          <cell r="GU48">
            <v>22.1</v>
          </cell>
          <cell r="GV48">
            <v>27.8</v>
          </cell>
          <cell r="GW48">
            <v>36.799999999999997</v>
          </cell>
          <cell r="GX48">
            <v>45.5</v>
          </cell>
          <cell r="GY48">
            <v>132.19999999999999</v>
          </cell>
          <cell r="HE48">
            <v>0</v>
          </cell>
          <cell r="HK48">
            <v>0</v>
          </cell>
          <cell r="HM48">
            <v>17.34</v>
          </cell>
          <cell r="HQ48">
            <v>17.34</v>
          </cell>
          <cell r="HS48">
            <v>17.34</v>
          </cell>
          <cell r="HT48">
            <v>14.716573479988</v>
          </cell>
          <cell r="HU48">
            <v>21.128431289818266</v>
          </cell>
          <cell r="HV48">
            <v>24.335983890351425</v>
          </cell>
          <cell r="HW48">
            <v>77.520988660157698</v>
          </cell>
          <cell r="HY48">
            <v>17.34</v>
          </cell>
          <cell r="IC48">
            <v>17.34</v>
          </cell>
          <cell r="IE48">
            <v>17.34</v>
          </cell>
          <cell r="IF48">
            <v>12.7</v>
          </cell>
          <cell r="IG48">
            <v>10.199999999999999</v>
          </cell>
          <cell r="II48">
            <v>40.239999999999995</v>
          </cell>
          <cell r="IK48">
            <v>17.34</v>
          </cell>
          <cell r="IL48">
            <v>30.969519999999999</v>
          </cell>
          <cell r="IM48">
            <v>9.6999999999999993</v>
          </cell>
          <cell r="IO48">
            <v>58.009519999999995</v>
          </cell>
          <cell r="IQ48">
            <v>17.34</v>
          </cell>
          <cell r="IR48">
            <v>12.7</v>
          </cell>
          <cell r="IS48">
            <v>8.6999999999999993</v>
          </cell>
          <cell r="IT48">
            <v>447</v>
          </cell>
          <cell r="IU48">
            <v>485.74</v>
          </cell>
          <cell r="IW48">
            <v>17.34</v>
          </cell>
          <cell r="IX48">
            <v>12.7</v>
          </cell>
          <cell r="IY48">
            <v>8.6999999999999993</v>
          </cell>
          <cell r="IZ48">
            <v>480.4</v>
          </cell>
          <cell r="JA48">
            <v>519.14</v>
          </cell>
          <cell r="JC48">
            <v>17.34</v>
          </cell>
          <cell r="JD48">
            <v>12.7</v>
          </cell>
          <cell r="JE48">
            <v>8.6999999999999993</v>
          </cell>
          <cell r="JG48">
            <v>38.739999999999995</v>
          </cell>
          <cell r="JJ48">
            <v>0</v>
          </cell>
          <cell r="JK48">
            <v>0</v>
          </cell>
          <cell r="JL48">
            <v>0</v>
          </cell>
          <cell r="JM48">
            <v>0</v>
          </cell>
          <cell r="JN48">
            <v>0</v>
          </cell>
          <cell r="JP48">
            <v>19.805</v>
          </cell>
          <cell r="JV48">
            <v>17.34</v>
          </cell>
          <cell r="JW48">
            <v>15.445</v>
          </cell>
          <cell r="JX48">
            <v>20.98</v>
          </cell>
          <cell r="JY48">
            <v>23.856999999999999</v>
          </cell>
          <cell r="JZ48">
            <v>77.622</v>
          </cell>
          <cell r="KB48">
            <v>17.34</v>
          </cell>
          <cell r="KC48">
            <v>14.717000000000001</v>
          </cell>
          <cell r="KD48">
            <v>20.98</v>
          </cell>
          <cell r="KE48">
            <v>23.856999999999999</v>
          </cell>
          <cell r="KF48">
            <v>76.894000000000005</v>
          </cell>
          <cell r="KH48">
            <v>17.34</v>
          </cell>
          <cell r="KI48">
            <v>15.445</v>
          </cell>
          <cell r="KJ48">
            <v>10.199999999999999</v>
          </cell>
          <cell r="KL48">
            <v>42.984999999999999</v>
          </cell>
          <cell r="KN48">
            <v>17.34</v>
          </cell>
          <cell r="KO48">
            <v>12.7</v>
          </cell>
          <cell r="KP48">
            <v>9.6999999999999993</v>
          </cell>
          <cell r="KR48">
            <v>39.739999999999995</v>
          </cell>
          <cell r="KT48">
            <v>17.34</v>
          </cell>
          <cell r="KU48">
            <v>12.7</v>
          </cell>
          <cell r="KV48">
            <v>8.6999999999999993</v>
          </cell>
          <cell r="KW48">
            <v>8.1639999999999997</v>
          </cell>
          <cell r="KX48">
            <v>46.903999999999996</v>
          </cell>
          <cell r="KZ48">
            <v>17.34</v>
          </cell>
          <cell r="LA48">
            <v>12.7</v>
          </cell>
          <cell r="LB48">
            <v>8.6999999999999993</v>
          </cell>
          <cell r="LC48">
            <v>8.9149999999999991</v>
          </cell>
          <cell r="LD48">
            <v>47.654999999999994</v>
          </cell>
          <cell r="LF48">
            <v>7.23</v>
          </cell>
          <cell r="LG48">
            <v>6.0659999999999998</v>
          </cell>
          <cell r="LH48">
            <v>5.2329999999999997</v>
          </cell>
          <cell r="LI48">
            <v>5.7690000000000001</v>
          </cell>
          <cell r="LJ48">
            <v>24.298000000000002</v>
          </cell>
          <cell r="LL48">
            <v>8.6999999999999993</v>
          </cell>
        </row>
        <row r="49">
          <cell r="C49" t="str">
            <v>Embedded</v>
          </cell>
          <cell r="D49">
            <v>38.911556259999998</v>
          </cell>
          <cell r="E49">
            <v>41.925592999999992</v>
          </cell>
          <cell r="F49">
            <v>42.963109590000002</v>
          </cell>
          <cell r="G49">
            <v>46.830636149999997</v>
          </cell>
          <cell r="H49">
            <v>170.63089499999998</v>
          </cell>
          <cell r="J49">
            <v>43.521139970000021</v>
          </cell>
          <cell r="K49">
            <v>49.042018830000004</v>
          </cell>
          <cell r="L49">
            <v>55.997091359999999</v>
          </cell>
          <cell r="M49">
            <v>58.1</v>
          </cell>
          <cell r="N49">
            <v>206.66025016</v>
          </cell>
          <cell r="P49">
            <v>42.64</v>
          </cell>
          <cell r="Q49">
            <v>38.6</v>
          </cell>
          <cell r="R49">
            <v>29.3</v>
          </cell>
          <cell r="S49">
            <v>38.200000000000003</v>
          </cell>
          <cell r="T49">
            <v>148.74</v>
          </cell>
          <cell r="V49">
            <v>38.911556259999998</v>
          </cell>
          <cell r="W49">
            <v>41.925592999999992</v>
          </cell>
          <cell r="X49">
            <v>42.963109590000002</v>
          </cell>
          <cell r="Y49">
            <v>46.830636149999997</v>
          </cell>
          <cell r="Z49">
            <v>170.63089499999998</v>
          </cell>
          <cell r="AB49">
            <v>43.521139970000021</v>
          </cell>
          <cell r="AC49">
            <v>49.042018830000004</v>
          </cell>
          <cell r="AD49">
            <v>55.997091359999999</v>
          </cell>
          <cell r="AE49">
            <v>58.1</v>
          </cell>
          <cell r="AF49">
            <v>206.66025016</v>
          </cell>
          <cell r="AH49">
            <v>42.64</v>
          </cell>
          <cell r="AI49">
            <v>38.6</v>
          </cell>
          <cell r="AJ49">
            <v>29.3</v>
          </cell>
          <cell r="AK49">
            <v>38.200000000000003</v>
          </cell>
          <cell r="AL49">
            <v>148.74</v>
          </cell>
          <cell r="AN49">
            <v>42.828810000000061</v>
          </cell>
          <cell r="AO49">
            <v>48.57687999999996</v>
          </cell>
          <cell r="AP49">
            <v>53.781600000000026</v>
          </cell>
          <cell r="AQ49">
            <v>56.863800000000055</v>
          </cell>
          <cell r="AR49">
            <v>202.0510900000001</v>
          </cell>
          <cell r="AT49">
            <v>56.855670000000032</v>
          </cell>
          <cell r="AU49">
            <v>60.035260000000015</v>
          </cell>
          <cell r="AV49">
            <v>64.727000000000032</v>
          </cell>
          <cell r="AW49">
            <v>68.475890000000049</v>
          </cell>
          <cell r="AX49">
            <v>250.09382000000014</v>
          </cell>
          <cell r="AZ49">
            <v>56.855670000000032</v>
          </cell>
          <cell r="BA49">
            <v>60.035260000000015</v>
          </cell>
          <cell r="BB49">
            <v>64.727000000000032</v>
          </cell>
          <cell r="BC49">
            <v>68.475890000000049</v>
          </cell>
          <cell r="BD49">
            <v>250.09382000000014</v>
          </cell>
          <cell r="BF49">
            <v>56.855670000000032</v>
          </cell>
          <cell r="BG49">
            <v>60.035260000000015</v>
          </cell>
          <cell r="BH49">
            <v>64.727000000000032</v>
          </cell>
          <cell r="BI49">
            <v>68.475890000000049</v>
          </cell>
          <cell r="BJ49">
            <v>250.09382000000014</v>
          </cell>
          <cell r="BL49">
            <v>49.5</v>
          </cell>
          <cell r="BM49">
            <v>62.5</v>
          </cell>
          <cell r="BN49">
            <v>67.03</v>
          </cell>
          <cell r="BO49">
            <v>71.45</v>
          </cell>
          <cell r="BP49">
            <v>250.48000000000002</v>
          </cell>
          <cell r="BR49">
            <v>42.828810000000061</v>
          </cell>
          <cell r="BS49">
            <v>48.57687999999996</v>
          </cell>
          <cell r="BT49">
            <v>53.781600000000026</v>
          </cell>
          <cell r="BU49">
            <v>56.863800000000055</v>
          </cell>
          <cell r="BV49">
            <v>202.0510900000001</v>
          </cell>
          <cell r="BX49">
            <v>56.855670000000032</v>
          </cell>
          <cell r="BY49">
            <v>60.035260000000015</v>
          </cell>
          <cell r="BZ49">
            <v>64.727000000000032</v>
          </cell>
          <cell r="CA49">
            <v>68.475890000000049</v>
          </cell>
          <cell r="CB49">
            <v>250.09382000000014</v>
          </cell>
          <cell r="CD49">
            <v>56.8</v>
          </cell>
          <cell r="CE49">
            <v>60</v>
          </cell>
          <cell r="CF49">
            <v>64.7</v>
          </cell>
          <cell r="CG49">
            <v>68.5</v>
          </cell>
          <cell r="CH49">
            <v>250</v>
          </cell>
          <cell r="CJ49">
            <v>56.855670000000032</v>
          </cell>
          <cell r="CK49">
            <v>60.035260000000015</v>
          </cell>
          <cell r="CL49">
            <v>64.727000000000032</v>
          </cell>
          <cell r="CM49">
            <v>68.475890000000049</v>
          </cell>
          <cell r="CN49">
            <v>250.09382000000014</v>
          </cell>
          <cell r="CP49">
            <v>49.5</v>
          </cell>
          <cell r="CQ49">
            <v>61</v>
          </cell>
          <cell r="CR49">
            <v>67.03</v>
          </cell>
          <cell r="CS49">
            <v>72</v>
          </cell>
          <cell r="CT49">
            <v>249.53</v>
          </cell>
          <cell r="CV49">
            <v>49.5</v>
          </cell>
          <cell r="CW49">
            <v>61</v>
          </cell>
          <cell r="CX49">
            <v>67.03</v>
          </cell>
          <cell r="CY49">
            <v>72</v>
          </cell>
          <cell r="CZ49">
            <v>249.53</v>
          </cell>
          <cell r="DB49">
            <v>42.85</v>
          </cell>
          <cell r="DC49">
            <v>40.5</v>
          </cell>
          <cell r="DD49">
            <v>40.5</v>
          </cell>
          <cell r="DE49">
            <v>49.195</v>
          </cell>
          <cell r="DF49">
            <v>173.04499999999999</v>
          </cell>
          <cell r="DL49">
            <v>0</v>
          </cell>
          <cell r="DN49">
            <v>49.92</v>
          </cell>
          <cell r="DO49">
            <v>46.5</v>
          </cell>
          <cell r="DP49">
            <v>45.6</v>
          </cell>
          <cell r="DQ49">
            <v>55.492999999999995</v>
          </cell>
          <cell r="DR49">
            <v>197.51300000000001</v>
          </cell>
          <cell r="DU49">
            <v>56.019209999999994</v>
          </cell>
          <cell r="DV49">
            <v>42</v>
          </cell>
          <cell r="EE49">
            <v>0</v>
          </cell>
          <cell r="EK49">
            <v>0</v>
          </cell>
          <cell r="EM49">
            <v>56.8</v>
          </cell>
          <cell r="EN49">
            <v>60</v>
          </cell>
          <cell r="EO49">
            <v>64.7</v>
          </cell>
          <cell r="EP49">
            <v>68.5</v>
          </cell>
          <cell r="EQ49">
            <v>250</v>
          </cell>
          <cell r="ES49">
            <v>42.64</v>
          </cell>
          <cell r="ET49">
            <v>42.1</v>
          </cell>
          <cell r="EU49">
            <v>53</v>
          </cell>
          <cell r="EV49">
            <v>62</v>
          </cell>
          <cell r="EW49">
            <v>199.74</v>
          </cell>
          <cell r="EY49">
            <v>42.64</v>
          </cell>
          <cell r="FA49">
            <v>53</v>
          </cell>
          <cell r="FB49">
            <v>62</v>
          </cell>
          <cell r="FC49">
            <v>157.63999999999999</v>
          </cell>
          <cell r="FE49">
            <v>42.64</v>
          </cell>
          <cell r="FI49">
            <v>42.64</v>
          </cell>
          <cell r="FK49">
            <v>42.64</v>
          </cell>
          <cell r="FO49">
            <v>42.64</v>
          </cell>
          <cell r="FQ49">
            <v>42.64</v>
          </cell>
          <cell r="FR49">
            <v>38.6</v>
          </cell>
          <cell r="FS49">
            <v>30</v>
          </cell>
          <cell r="FT49">
            <v>40.43</v>
          </cell>
          <cell r="FU49">
            <v>151.67000000000002</v>
          </cell>
          <cell r="FW49">
            <v>42.64</v>
          </cell>
          <cell r="FX49">
            <v>38.6</v>
          </cell>
          <cell r="FY49">
            <v>45</v>
          </cell>
          <cell r="FZ49">
            <v>45</v>
          </cell>
          <cell r="GA49">
            <v>171.24</v>
          </cell>
          <cell r="GC49">
            <v>42.64</v>
          </cell>
          <cell r="GD49">
            <v>38.6</v>
          </cell>
          <cell r="GE49">
            <v>29.3</v>
          </cell>
          <cell r="GF49">
            <v>40.299999999999997</v>
          </cell>
          <cell r="GG49">
            <v>150.84</v>
          </cell>
          <cell r="GI49">
            <v>42.64</v>
          </cell>
          <cell r="GJ49">
            <v>38.6</v>
          </cell>
          <cell r="GK49">
            <v>29.3</v>
          </cell>
          <cell r="GM49">
            <v>110.54</v>
          </cell>
          <cell r="GO49">
            <v>42.64</v>
          </cell>
          <cell r="GP49">
            <v>38.6</v>
          </cell>
          <cell r="GQ49">
            <v>29.3</v>
          </cell>
          <cell r="GR49">
            <v>40.299999999999997</v>
          </cell>
          <cell r="GS49">
            <v>150.84</v>
          </cell>
          <cell r="GU49">
            <v>55.8</v>
          </cell>
          <cell r="GV49">
            <v>60</v>
          </cell>
          <cell r="GW49">
            <v>64.7</v>
          </cell>
          <cell r="GX49">
            <v>68.5</v>
          </cell>
          <cell r="GY49">
            <v>249</v>
          </cell>
          <cell r="HE49">
            <v>0</v>
          </cell>
          <cell r="HK49">
            <v>0</v>
          </cell>
          <cell r="HM49">
            <v>42.64</v>
          </cell>
          <cell r="HQ49">
            <v>42.64</v>
          </cell>
          <cell r="HS49">
            <v>42.64</v>
          </cell>
          <cell r="HT49">
            <v>39.946488804078818</v>
          </cell>
          <cell r="HU49">
            <v>43.051893499578448</v>
          </cell>
          <cell r="HV49">
            <v>58.838756526762928</v>
          </cell>
          <cell r="HW49">
            <v>184.47713883042019</v>
          </cell>
          <cell r="HY49">
            <v>42.64</v>
          </cell>
          <cell r="IC49">
            <v>42.64</v>
          </cell>
          <cell r="IE49">
            <v>42.64</v>
          </cell>
          <cell r="IF49">
            <v>38.6</v>
          </cell>
          <cell r="IG49">
            <v>29.45</v>
          </cell>
          <cell r="II49">
            <v>110.69000000000001</v>
          </cell>
          <cell r="IK49">
            <v>42.64</v>
          </cell>
          <cell r="IL49">
            <v>48.57687999999996</v>
          </cell>
          <cell r="IM49">
            <v>29.9</v>
          </cell>
          <cell r="IO49">
            <v>121.11687999999995</v>
          </cell>
          <cell r="IQ49">
            <v>42.64</v>
          </cell>
          <cell r="IR49">
            <v>38.6</v>
          </cell>
          <cell r="IS49">
            <v>29.3</v>
          </cell>
          <cell r="IU49">
            <v>110.54</v>
          </cell>
          <cell r="IW49">
            <v>42.64</v>
          </cell>
          <cell r="IX49">
            <v>38.6</v>
          </cell>
          <cell r="IY49">
            <v>29.3</v>
          </cell>
          <cell r="JA49">
            <v>110.54</v>
          </cell>
          <cell r="JC49">
            <v>42.64</v>
          </cell>
          <cell r="JD49">
            <v>38.6</v>
          </cell>
          <cell r="JE49">
            <v>29.3</v>
          </cell>
          <cell r="JG49">
            <v>110.54</v>
          </cell>
          <cell r="JJ49">
            <v>49.92</v>
          </cell>
          <cell r="JK49">
            <v>46.5</v>
          </cell>
          <cell r="JL49">
            <v>45.6</v>
          </cell>
          <cell r="JM49">
            <v>55.492999999999995</v>
          </cell>
          <cell r="JN49">
            <v>197.51300000000001</v>
          </cell>
          <cell r="JP49">
            <v>50</v>
          </cell>
          <cell r="JV49">
            <v>42.64</v>
          </cell>
          <cell r="JW49">
            <v>42.118000000000002</v>
          </cell>
          <cell r="JX49">
            <v>53.442</v>
          </cell>
          <cell r="JY49">
            <v>61.822000000000003</v>
          </cell>
          <cell r="JZ49">
            <v>200.02200000000002</v>
          </cell>
          <cell r="KB49">
            <v>42.64</v>
          </cell>
          <cell r="KC49">
            <v>39.929000000000002</v>
          </cell>
          <cell r="KD49">
            <v>53.442</v>
          </cell>
          <cell r="KE49">
            <v>61.822000000000003</v>
          </cell>
          <cell r="KF49">
            <v>197.833</v>
          </cell>
          <cell r="KH49">
            <v>42.64</v>
          </cell>
          <cell r="KI49">
            <v>42.118000000000002</v>
          </cell>
          <cell r="KJ49">
            <v>30</v>
          </cell>
          <cell r="KL49">
            <v>114.75800000000001</v>
          </cell>
          <cell r="KN49">
            <v>42.64</v>
          </cell>
          <cell r="KO49">
            <v>38.6</v>
          </cell>
          <cell r="KP49">
            <v>29.9</v>
          </cell>
          <cell r="KR49">
            <v>111.14000000000001</v>
          </cell>
          <cell r="KT49">
            <v>42.64</v>
          </cell>
          <cell r="KU49">
            <v>38.6</v>
          </cell>
          <cell r="KV49">
            <v>29.3</v>
          </cell>
          <cell r="KW49">
            <v>40.299999999999997</v>
          </cell>
          <cell r="KX49">
            <v>150.84</v>
          </cell>
          <cell r="KZ49">
            <v>42.64</v>
          </cell>
          <cell r="LA49">
            <v>38.6</v>
          </cell>
          <cell r="LB49">
            <v>29.3</v>
          </cell>
          <cell r="LC49">
            <v>38.984999999999999</v>
          </cell>
          <cell r="LD49">
            <v>149.52500000000001</v>
          </cell>
          <cell r="LF49">
            <v>43.15</v>
          </cell>
          <cell r="LG49">
            <v>39.520000000000003</v>
          </cell>
          <cell r="LH49">
            <v>43.68</v>
          </cell>
          <cell r="LI49">
            <v>48.72</v>
          </cell>
          <cell r="LJ49">
            <v>175.07</v>
          </cell>
          <cell r="LL49">
            <v>29.3</v>
          </cell>
        </row>
        <row r="50">
          <cell r="C50" t="str">
            <v>DCSS</v>
          </cell>
          <cell r="D50">
            <v>2.8688190499999999</v>
          </cell>
          <cell r="E50">
            <v>5.2994890000000003</v>
          </cell>
          <cell r="F50">
            <v>1.5654112900000001</v>
          </cell>
          <cell r="G50">
            <v>3.5132656099999999</v>
          </cell>
          <cell r="H50">
            <v>13.24698495</v>
          </cell>
          <cell r="J50">
            <v>11.871110389999998</v>
          </cell>
          <cell r="K50">
            <v>8.5466896800000001</v>
          </cell>
          <cell r="L50">
            <v>2.04300456</v>
          </cell>
          <cell r="M50">
            <v>4.9000000000000004</v>
          </cell>
          <cell r="N50">
            <v>27.360804629999997</v>
          </cell>
          <cell r="P50">
            <v>2.9670000000000001</v>
          </cell>
          <cell r="Q50">
            <v>2.15</v>
          </cell>
          <cell r="R50">
            <v>0.3</v>
          </cell>
          <cell r="S50">
            <v>0.24299999999999999</v>
          </cell>
          <cell r="T50">
            <v>5.66</v>
          </cell>
          <cell r="V50">
            <v>2.8688190499999999</v>
          </cell>
          <cell r="W50">
            <v>5.2994890000000003</v>
          </cell>
          <cell r="X50">
            <v>1.5654112900000001</v>
          </cell>
          <cell r="Y50">
            <v>3.5132656099999999</v>
          </cell>
          <cell r="Z50">
            <v>13.24698495</v>
          </cell>
          <cell r="AB50">
            <v>11.871110389999998</v>
          </cell>
          <cell r="AC50">
            <v>8.5466896800000001</v>
          </cell>
          <cell r="AD50">
            <v>2.04300456</v>
          </cell>
          <cell r="AE50">
            <v>4.9000000000000004</v>
          </cell>
          <cell r="AF50">
            <v>27.360804629999997</v>
          </cell>
          <cell r="AH50">
            <v>2.9670000000000001</v>
          </cell>
          <cell r="AI50">
            <v>2.15</v>
          </cell>
          <cell r="AJ50">
            <v>0.3</v>
          </cell>
          <cell r="AK50">
            <v>0.24299999999999999</v>
          </cell>
          <cell r="AL50">
            <v>5.66</v>
          </cell>
          <cell r="AN50">
            <v>8</v>
          </cell>
          <cell r="AO50">
            <v>14</v>
          </cell>
          <cell r="AP50">
            <v>18</v>
          </cell>
          <cell r="AQ50">
            <v>25</v>
          </cell>
          <cell r="AR50">
            <v>65</v>
          </cell>
          <cell r="AT50">
            <v>5</v>
          </cell>
          <cell r="AU50">
            <v>10</v>
          </cell>
          <cell r="AV50">
            <v>15</v>
          </cell>
          <cell r="AW50">
            <v>20</v>
          </cell>
          <cell r="AX50">
            <v>50</v>
          </cell>
          <cell r="AZ50">
            <v>5</v>
          </cell>
          <cell r="BA50">
            <v>10</v>
          </cell>
          <cell r="BB50">
            <v>15</v>
          </cell>
          <cell r="BC50">
            <v>20</v>
          </cell>
          <cell r="BD50">
            <v>50</v>
          </cell>
          <cell r="BF50">
            <v>5</v>
          </cell>
          <cell r="BG50">
            <v>10</v>
          </cell>
          <cell r="BH50">
            <v>15</v>
          </cell>
          <cell r="BI50">
            <v>20</v>
          </cell>
          <cell r="BJ50">
            <v>50</v>
          </cell>
          <cell r="BL50">
            <v>5</v>
          </cell>
          <cell r="BP50">
            <v>5</v>
          </cell>
          <cell r="BR50">
            <v>8</v>
          </cell>
          <cell r="BS50">
            <v>14</v>
          </cell>
          <cell r="BT50">
            <v>18</v>
          </cell>
          <cell r="BU50">
            <v>25</v>
          </cell>
          <cell r="BV50">
            <v>65</v>
          </cell>
          <cell r="BX50">
            <v>5</v>
          </cell>
          <cell r="BY50">
            <v>10</v>
          </cell>
          <cell r="BZ50">
            <v>15</v>
          </cell>
          <cell r="CA50">
            <v>20</v>
          </cell>
          <cell r="CB50">
            <v>50</v>
          </cell>
          <cell r="CD50">
            <v>5</v>
          </cell>
          <cell r="CE50">
            <v>10</v>
          </cell>
          <cell r="CF50">
            <v>15</v>
          </cell>
          <cell r="CG50">
            <v>20</v>
          </cell>
          <cell r="CH50">
            <v>50</v>
          </cell>
          <cell r="CJ50">
            <v>5</v>
          </cell>
          <cell r="CK50">
            <v>10</v>
          </cell>
          <cell r="CL50">
            <v>15</v>
          </cell>
          <cell r="CM50">
            <v>20</v>
          </cell>
          <cell r="CN50">
            <v>50</v>
          </cell>
          <cell r="CP50">
            <v>5</v>
          </cell>
          <cell r="CT50">
            <v>5</v>
          </cell>
          <cell r="CV50">
            <v>5</v>
          </cell>
          <cell r="CZ50">
            <v>5</v>
          </cell>
          <cell r="DF50">
            <v>0</v>
          </cell>
          <cell r="DL50">
            <v>0</v>
          </cell>
          <cell r="DN50">
            <v>0</v>
          </cell>
          <cell r="DO50">
            <v>0</v>
          </cell>
          <cell r="DP50">
            <v>0</v>
          </cell>
          <cell r="DQ50">
            <v>0</v>
          </cell>
          <cell r="DR50">
            <v>0</v>
          </cell>
          <cell r="DU50">
            <v>5.4</v>
          </cell>
          <cell r="DV50">
            <v>0</v>
          </cell>
          <cell r="EE50">
            <v>0</v>
          </cell>
          <cell r="EK50">
            <v>0</v>
          </cell>
          <cell r="EM50">
            <v>5</v>
          </cell>
          <cell r="EN50">
            <v>10</v>
          </cell>
          <cell r="EO50">
            <v>15</v>
          </cell>
          <cell r="EP50">
            <v>20</v>
          </cell>
          <cell r="EQ50">
            <v>50</v>
          </cell>
          <cell r="ES50">
            <v>2.9670000000000001</v>
          </cell>
          <cell r="ET50">
            <v>0.37</v>
          </cell>
          <cell r="EW50">
            <v>3.3370000000000002</v>
          </cell>
          <cell r="EY50">
            <v>2.9670000000000001</v>
          </cell>
          <cell r="FC50">
            <v>2.9670000000000001</v>
          </cell>
          <cell r="FE50">
            <v>2.9670000000000001</v>
          </cell>
          <cell r="FI50">
            <v>2.9670000000000001</v>
          </cell>
          <cell r="FK50">
            <v>2.9670000000000001</v>
          </cell>
          <cell r="FO50">
            <v>2.9670000000000001</v>
          </cell>
          <cell r="FQ50">
            <v>2.9670000000000001</v>
          </cell>
          <cell r="FR50">
            <v>2.15</v>
          </cell>
          <cell r="FS50">
            <v>0.3</v>
          </cell>
          <cell r="FT50">
            <v>0.22</v>
          </cell>
          <cell r="FU50">
            <v>5.6369999999999996</v>
          </cell>
          <cell r="FW50">
            <v>2.9670000000000001</v>
          </cell>
          <cell r="FX50">
            <v>2.15</v>
          </cell>
          <cell r="FY50">
            <v>0.3</v>
          </cell>
          <cell r="FZ50">
            <v>0.3</v>
          </cell>
          <cell r="GA50">
            <v>5.7169999999999996</v>
          </cell>
          <cell r="GC50">
            <v>2.9670000000000001</v>
          </cell>
          <cell r="GD50">
            <v>2.15</v>
          </cell>
          <cell r="GE50">
            <v>0.3</v>
          </cell>
          <cell r="GF50">
            <v>0.2</v>
          </cell>
          <cell r="GG50">
            <v>5.617</v>
          </cell>
          <cell r="GI50">
            <v>2.9670000000000001</v>
          </cell>
          <cell r="GJ50">
            <v>2.15</v>
          </cell>
          <cell r="GK50">
            <v>0.3</v>
          </cell>
          <cell r="GM50">
            <v>5.4169999999999998</v>
          </cell>
          <cell r="GO50">
            <v>2.9670000000000001</v>
          </cell>
          <cell r="GP50">
            <v>2.15</v>
          </cell>
          <cell r="GQ50">
            <v>0.3</v>
          </cell>
          <cell r="GR50">
            <v>0.2</v>
          </cell>
          <cell r="GS50">
            <v>5.617</v>
          </cell>
          <cell r="GU50">
            <v>3.2</v>
          </cell>
          <cell r="GV50">
            <v>10</v>
          </cell>
          <cell r="GW50">
            <v>15</v>
          </cell>
          <cell r="GX50">
            <v>20</v>
          </cell>
          <cell r="GY50">
            <v>48.2</v>
          </cell>
          <cell r="HE50">
            <v>0</v>
          </cell>
          <cell r="HK50">
            <v>0</v>
          </cell>
          <cell r="HM50">
            <v>2.9670000000000001</v>
          </cell>
          <cell r="HQ50">
            <v>2.9670000000000001</v>
          </cell>
          <cell r="HS50">
            <v>2.9670000000000001</v>
          </cell>
          <cell r="HT50">
            <v>2.168072</v>
          </cell>
          <cell r="HU50">
            <v>0.30432909041210698</v>
          </cell>
          <cell r="HV50">
            <v>0.217898847265592</v>
          </cell>
          <cell r="HW50">
            <v>5.6572999376776991</v>
          </cell>
          <cell r="HY50">
            <v>2.9670000000000001</v>
          </cell>
          <cell r="IC50">
            <v>2.9670000000000001</v>
          </cell>
          <cell r="IE50">
            <v>2.9670000000000001</v>
          </cell>
          <cell r="IF50">
            <v>2.15</v>
          </cell>
          <cell r="IG50">
            <v>0.3</v>
          </cell>
          <cell r="II50">
            <v>5.4169999999999998</v>
          </cell>
          <cell r="IK50">
            <v>2.9670000000000001</v>
          </cell>
          <cell r="IL50">
            <v>14</v>
          </cell>
          <cell r="IM50">
            <v>0.3</v>
          </cell>
          <cell r="IO50">
            <v>17.266999999999999</v>
          </cell>
          <cell r="IQ50">
            <v>2.9670000000000001</v>
          </cell>
          <cell r="IR50">
            <v>2.15</v>
          </cell>
          <cell r="IS50">
            <v>0.3</v>
          </cell>
          <cell r="IU50">
            <v>5.4169999999999998</v>
          </cell>
          <cell r="IW50">
            <v>2.9670000000000001</v>
          </cell>
          <cell r="IX50">
            <v>2.15</v>
          </cell>
          <cell r="IY50">
            <v>0.3</v>
          </cell>
          <cell r="JA50">
            <v>5.4169999999999998</v>
          </cell>
          <cell r="JC50">
            <v>2.9670000000000001</v>
          </cell>
          <cell r="JD50">
            <v>2.15</v>
          </cell>
          <cell r="JE50">
            <v>0.3</v>
          </cell>
          <cell r="JG50">
            <v>5.4169999999999998</v>
          </cell>
          <cell r="JJ50">
            <v>0</v>
          </cell>
          <cell r="JK50">
            <v>0</v>
          </cell>
          <cell r="JL50">
            <v>0</v>
          </cell>
          <cell r="JM50">
            <v>0</v>
          </cell>
          <cell r="JN50">
            <v>0</v>
          </cell>
          <cell r="JP50">
            <v>3.2</v>
          </cell>
          <cell r="JV50">
            <v>2.9670000000000001</v>
          </cell>
          <cell r="JW50">
            <v>0.3755</v>
          </cell>
          <cell r="JX50">
            <v>0.30399999999999999</v>
          </cell>
          <cell r="JY50">
            <v>0.21789800000000001</v>
          </cell>
          <cell r="JZ50">
            <v>3.864398</v>
          </cell>
          <cell r="KB50">
            <v>2.9670000000000001</v>
          </cell>
          <cell r="KC50">
            <v>2.1680000000000001</v>
          </cell>
          <cell r="KD50">
            <v>0.30399999999999999</v>
          </cell>
          <cell r="KE50">
            <v>0.21789800000000001</v>
          </cell>
          <cell r="KF50">
            <v>5.656898</v>
          </cell>
          <cell r="KH50">
            <v>2.9670000000000001</v>
          </cell>
          <cell r="KI50">
            <v>0.3755</v>
          </cell>
          <cell r="KJ50">
            <v>0.3</v>
          </cell>
          <cell r="KL50">
            <v>3.6425000000000001</v>
          </cell>
          <cell r="KN50">
            <v>2.9670000000000001</v>
          </cell>
          <cell r="KO50">
            <v>2.15</v>
          </cell>
          <cell r="KP50">
            <v>0.3</v>
          </cell>
          <cell r="KR50">
            <v>5.4169999999999998</v>
          </cell>
          <cell r="KT50">
            <v>2.9670000000000001</v>
          </cell>
          <cell r="KU50">
            <v>2.15</v>
          </cell>
          <cell r="KV50">
            <v>0.3</v>
          </cell>
          <cell r="KW50">
            <v>0.24299999999999999</v>
          </cell>
          <cell r="KX50">
            <v>5.66</v>
          </cell>
          <cell r="KZ50">
            <v>2.9670000000000001</v>
          </cell>
          <cell r="LA50">
            <v>2.15</v>
          </cell>
          <cell r="LB50">
            <v>0.3</v>
          </cell>
          <cell r="LC50">
            <v>0.218</v>
          </cell>
          <cell r="LD50">
            <v>5.6349999999999998</v>
          </cell>
          <cell r="LF50">
            <v>9.9000000000000005E-2</v>
          </cell>
          <cell r="LG50">
            <v>7.5999999999999998E-2</v>
          </cell>
          <cell r="LH50">
            <v>6.2E-2</v>
          </cell>
          <cell r="LI50">
            <v>5.8999999999999997E-2</v>
          </cell>
          <cell r="LJ50">
            <v>0.29599999999999999</v>
          </cell>
          <cell r="LL50">
            <v>0.3</v>
          </cell>
        </row>
        <row r="51">
          <cell r="C51" t="str">
            <v>Semi Custom</v>
          </cell>
          <cell r="D51">
            <v>81.007216349999993</v>
          </cell>
          <cell r="E51">
            <v>60.588673530000008</v>
          </cell>
          <cell r="F51">
            <v>443.28790000999999</v>
          </cell>
          <cell r="G51">
            <v>607.68774494000002</v>
          </cell>
          <cell r="H51">
            <v>1192.57153483</v>
          </cell>
          <cell r="J51">
            <v>445.67021615000004</v>
          </cell>
          <cell r="K51">
            <v>520.90515793999998</v>
          </cell>
          <cell r="L51">
            <v>554.31355011000005</v>
          </cell>
          <cell r="M51">
            <v>489.1</v>
          </cell>
          <cell r="N51">
            <v>2009.9889241999999</v>
          </cell>
          <cell r="P51">
            <v>434.6</v>
          </cell>
          <cell r="Q51">
            <v>509.7</v>
          </cell>
          <cell r="R51">
            <v>598.79999999999995</v>
          </cell>
          <cell r="S51">
            <v>438.7</v>
          </cell>
          <cell r="T51">
            <v>1981.8</v>
          </cell>
          <cell r="V51">
            <v>81.007216349999993</v>
          </cell>
          <cell r="W51">
            <v>60.588673530000008</v>
          </cell>
          <cell r="X51">
            <v>443.28790000999999</v>
          </cell>
          <cell r="Y51">
            <v>607.68774494000002</v>
          </cell>
          <cell r="Z51">
            <v>1192.57153483</v>
          </cell>
          <cell r="AB51">
            <v>445.67021615000004</v>
          </cell>
          <cell r="AC51">
            <v>520.90515793999998</v>
          </cell>
          <cell r="AD51">
            <v>554.31355011000005</v>
          </cell>
          <cell r="AE51">
            <v>489.1</v>
          </cell>
          <cell r="AF51">
            <v>2009.9889241999999</v>
          </cell>
          <cell r="AH51">
            <v>434.6</v>
          </cell>
          <cell r="AI51">
            <v>509.70000000000005</v>
          </cell>
          <cell r="AJ51">
            <v>598.79999999999995</v>
          </cell>
          <cell r="AK51">
            <v>438.7</v>
          </cell>
          <cell r="AL51">
            <v>1981.8</v>
          </cell>
          <cell r="AN51">
            <v>424.15118000000001</v>
          </cell>
          <cell r="AO51">
            <v>414.36617000000001</v>
          </cell>
          <cell r="AP51">
            <v>484.55110999999999</v>
          </cell>
          <cell r="AQ51">
            <v>495.88639000000001</v>
          </cell>
          <cell r="AR51">
            <v>1818.9548500000001</v>
          </cell>
          <cell r="AT51">
            <v>414.99912999999958</v>
          </cell>
          <cell r="AU51">
            <v>440.00000000000011</v>
          </cell>
          <cell r="AV51">
            <v>520.00004000000024</v>
          </cell>
          <cell r="AW51">
            <v>475.00185999999974</v>
          </cell>
          <cell r="AX51">
            <v>1850.0010299999999</v>
          </cell>
          <cell r="AZ51">
            <v>414.99912999999958</v>
          </cell>
          <cell r="BA51">
            <v>440.00000000000011</v>
          </cell>
          <cell r="BB51">
            <v>520.00004000000024</v>
          </cell>
          <cell r="BC51">
            <v>475.00185999999974</v>
          </cell>
          <cell r="BD51">
            <v>1850.0010299999999</v>
          </cell>
          <cell r="BF51">
            <v>414.99912999999958</v>
          </cell>
          <cell r="BG51">
            <v>440.00000000000011</v>
          </cell>
          <cell r="BH51">
            <v>520.00004000000024</v>
          </cell>
          <cell r="BI51">
            <v>475.00185999999974</v>
          </cell>
          <cell r="BJ51">
            <v>1850.0010299999999</v>
          </cell>
          <cell r="BL51">
            <v>429.3</v>
          </cell>
          <cell r="BM51">
            <v>486.2</v>
          </cell>
          <cell r="BN51">
            <v>517.20000000000005</v>
          </cell>
          <cell r="BO51">
            <v>462.7</v>
          </cell>
          <cell r="BP51">
            <v>1895.4</v>
          </cell>
          <cell r="BR51">
            <v>424.15118000000001</v>
          </cell>
          <cell r="BS51">
            <v>414.36617000000001</v>
          </cell>
          <cell r="BT51">
            <v>484.55110999999999</v>
          </cell>
          <cell r="BU51">
            <v>495.88639000000001</v>
          </cell>
          <cell r="BV51">
            <v>1818.9548500000001</v>
          </cell>
          <cell r="BX51">
            <v>414.99912999999958</v>
          </cell>
          <cell r="BY51">
            <v>440.00000000000011</v>
          </cell>
          <cell r="BZ51">
            <v>520.00004000000024</v>
          </cell>
          <cell r="CA51">
            <v>475.00185999999974</v>
          </cell>
          <cell r="CB51">
            <v>1850.0010299999999</v>
          </cell>
          <cell r="CD51">
            <v>415</v>
          </cell>
          <cell r="CE51">
            <v>440</v>
          </cell>
          <cell r="CF51">
            <v>520</v>
          </cell>
          <cell r="CG51">
            <v>475</v>
          </cell>
          <cell r="CH51">
            <v>1850</v>
          </cell>
          <cell r="CJ51">
            <v>414.99912999999958</v>
          </cell>
          <cell r="CK51">
            <v>440.00000000000011</v>
          </cell>
          <cell r="CL51">
            <v>520.00004000000024</v>
          </cell>
          <cell r="CM51">
            <v>475.00185999999974</v>
          </cell>
          <cell r="CN51">
            <v>1850.0010299999999</v>
          </cell>
          <cell r="CP51">
            <v>429.3</v>
          </cell>
          <cell r="CQ51">
            <v>445</v>
          </cell>
          <cell r="CR51">
            <v>542.20000000000005</v>
          </cell>
          <cell r="CS51">
            <v>478.9</v>
          </cell>
          <cell r="CT51">
            <v>1895.4</v>
          </cell>
          <cell r="CV51">
            <v>429.3</v>
          </cell>
          <cell r="CW51">
            <v>445</v>
          </cell>
          <cell r="CX51">
            <v>542.20000000000005</v>
          </cell>
          <cell r="CY51">
            <v>478.9</v>
          </cell>
          <cell r="CZ51">
            <v>1895.4</v>
          </cell>
          <cell r="DB51">
            <v>340</v>
          </cell>
          <cell r="DC51">
            <v>398.49799999999999</v>
          </cell>
          <cell r="DD51">
            <v>662.41</v>
          </cell>
          <cell r="DE51">
            <v>576.5</v>
          </cell>
          <cell r="DF51">
            <v>1977.4079999999999</v>
          </cell>
          <cell r="DL51">
            <v>0</v>
          </cell>
          <cell r="DN51">
            <v>340</v>
          </cell>
          <cell r="DO51">
            <v>398.5</v>
          </cell>
          <cell r="DP51">
            <v>654</v>
          </cell>
          <cell r="DQ51">
            <v>576.5</v>
          </cell>
          <cell r="DR51">
            <v>1969</v>
          </cell>
          <cell r="DU51">
            <v>414.99995000000007</v>
          </cell>
          <cell r="DV51">
            <v>477</v>
          </cell>
          <cell r="EB51">
            <v>539.4</v>
          </cell>
          <cell r="EE51">
            <v>539.4</v>
          </cell>
          <cell r="EK51">
            <v>0</v>
          </cell>
          <cell r="EM51">
            <v>415</v>
          </cell>
          <cell r="EN51">
            <v>440</v>
          </cell>
          <cell r="EO51">
            <v>520</v>
          </cell>
          <cell r="EP51">
            <v>475</v>
          </cell>
          <cell r="EQ51">
            <v>1850</v>
          </cell>
          <cell r="ES51">
            <v>434.5</v>
          </cell>
          <cell r="ET51">
            <v>481.48899999999998</v>
          </cell>
          <cell r="EU51">
            <v>609</v>
          </cell>
          <cell r="EV51">
            <v>452.4</v>
          </cell>
          <cell r="EW51">
            <v>1977.3890000000001</v>
          </cell>
          <cell r="EY51">
            <v>434.5</v>
          </cell>
          <cell r="FA51">
            <v>609</v>
          </cell>
          <cell r="FB51">
            <v>452.4</v>
          </cell>
          <cell r="FC51">
            <v>1495.9</v>
          </cell>
          <cell r="FE51">
            <v>434.5</v>
          </cell>
          <cell r="FI51">
            <v>434.5</v>
          </cell>
          <cell r="FK51">
            <v>434.5</v>
          </cell>
          <cell r="FO51">
            <v>434.5</v>
          </cell>
          <cell r="FQ51">
            <v>434.5</v>
          </cell>
          <cell r="FR51">
            <v>509.70000000000005</v>
          </cell>
          <cell r="FS51">
            <v>564.95000000000005</v>
          </cell>
          <cell r="FT51">
            <v>447.5</v>
          </cell>
          <cell r="FU51">
            <v>1956.65</v>
          </cell>
          <cell r="FW51">
            <v>434.6</v>
          </cell>
          <cell r="FX51">
            <v>509.70000000000005</v>
          </cell>
          <cell r="FY51">
            <v>580</v>
          </cell>
          <cell r="FZ51">
            <v>580</v>
          </cell>
          <cell r="GA51">
            <v>2104.3000000000002</v>
          </cell>
          <cell r="GC51">
            <v>434.6</v>
          </cell>
          <cell r="GD51">
            <v>509.70000000000005</v>
          </cell>
          <cell r="GE51">
            <v>598.79999999999995</v>
          </cell>
          <cell r="GF51">
            <v>432.5</v>
          </cell>
          <cell r="GG51">
            <v>1975.6</v>
          </cell>
          <cell r="GI51">
            <v>434.6</v>
          </cell>
          <cell r="GJ51">
            <v>509.70000000000005</v>
          </cell>
          <cell r="GK51">
            <v>598.79999999999995</v>
          </cell>
          <cell r="GM51">
            <v>1543.1</v>
          </cell>
          <cell r="GO51">
            <v>434.6</v>
          </cell>
          <cell r="GP51">
            <v>509.70000000000005</v>
          </cell>
          <cell r="GQ51">
            <v>598.79999999999995</v>
          </cell>
          <cell r="GR51">
            <v>432</v>
          </cell>
          <cell r="GS51">
            <v>1975.1</v>
          </cell>
          <cell r="GU51">
            <v>415</v>
          </cell>
          <cell r="GV51">
            <v>440</v>
          </cell>
          <cell r="GW51">
            <v>520</v>
          </cell>
          <cell r="GX51">
            <v>475</v>
          </cell>
          <cell r="GY51">
            <v>1850</v>
          </cell>
          <cell r="HE51">
            <v>0</v>
          </cell>
          <cell r="HK51">
            <v>0</v>
          </cell>
          <cell r="HM51">
            <v>434.6</v>
          </cell>
          <cell r="HN51">
            <v>539</v>
          </cell>
          <cell r="HQ51">
            <v>973.6</v>
          </cell>
          <cell r="HS51">
            <v>434.6</v>
          </cell>
          <cell r="HT51">
            <v>478.93516904281836</v>
          </cell>
          <cell r="HU51">
            <v>561.81378628551988</v>
          </cell>
          <cell r="HV51">
            <v>398.69255774071149</v>
          </cell>
          <cell r="HW51">
            <v>1874.0415130690496</v>
          </cell>
          <cell r="HY51">
            <v>434.6</v>
          </cell>
          <cell r="IC51">
            <v>434.6</v>
          </cell>
          <cell r="IE51">
            <v>434.6</v>
          </cell>
          <cell r="IF51">
            <v>509.70000000000005</v>
          </cell>
          <cell r="IG51">
            <v>567.5</v>
          </cell>
          <cell r="II51">
            <v>1511.8000000000002</v>
          </cell>
          <cell r="IK51">
            <v>434.6</v>
          </cell>
          <cell r="IL51">
            <v>414.36617000000001</v>
          </cell>
          <cell r="IM51">
            <v>599.4</v>
          </cell>
          <cell r="IO51">
            <v>1448.36617</v>
          </cell>
          <cell r="IQ51">
            <v>434.6</v>
          </cell>
          <cell r="IR51">
            <v>509.70000000000005</v>
          </cell>
          <cell r="IS51">
            <v>598.79999999999995</v>
          </cell>
          <cell r="IU51">
            <v>1543.1</v>
          </cell>
          <cell r="IW51">
            <v>434.6</v>
          </cell>
          <cell r="IX51">
            <v>509.70000000000005</v>
          </cell>
          <cell r="IY51">
            <v>598.79999999999995</v>
          </cell>
          <cell r="JA51">
            <v>1543.1</v>
          </cell>
          <cell r="JC51">
            <v>434.6</v>
          </cell>
          <cell r="JD51">
            <v>509.70000000000005</v>
          </cell>
          <cell r="JE51">
            <v>598.79999999999995</v>
          </cell>
          <cell r="JG51">
            <v>1543.1</v>
          </cell>
          <cell r="JJ51">
            <v>340</v>
          </cell>
          <cell r="JK51">
            <v>398.5</v>
          </cell>
          <cell r="JL51">
            <v>654</v>
          </cell>
          <cell r="JM51">
            <v>576.5</v>
          </cell>
          <cell r="JN51">
            <v>1969</v>
          </cell>
          <cell r="JP51">
            <v>430.96899999999999</v>
          </cell>
          <cell r="JV51">
            <v>434.6</v>
          </cell>
          <cell r="JW51">
            <v>481.49</v>
          </cell>
          <cell r="JX51">
            <v>608.50900000000001</v>
          </cell>
          <cell r="JY51">
            <v>452.13099999999997</v>
          </cell>
          <cell r="JZ51">
            <v>1976.73</v>
          </cell>
          <cell r="KB51">
            <v>434.6</v>
          </cell>
          <cell r="KC51">
            <v>478.9</v>
          </cell>
          <cell r="KD51">
            <v>608.50900000000001</v>
          </cell>
          <cell r="KE51">
            <v>452.13099999999997</v>
          </cell>
          <cell r="KF51">
            <v>1974.1399999999999</v>
          </cell>
          <cell r="KH51">
            <v>434.6</v>
          </cell>
          <cell r="KI51">
            <v>481.49</v>
          </cell>
          <cell r="KJ51">
            <v>564.9</v>
          </cell>
          <cell r="KL51">
            <v>1480.99</v>
          </cell>
          <cell r="KN51">
            <v>434.6</v>
          </cell>
          <cell r="KO51">
            <v>509.70000000000005</v>
          </cell>
          <cell r="KP51">
            <v>577.4</v>
          </cell>
          <cell r="KR51">
            <v>1521.7</v>
          </cell>
          <cell r="KT51">
            <v>434.6</v>
          </cell>
          <cell r="KU51">
            <v>509.70000000000005</v>
          </cell>
          <cell r="KV51">
            <v>598.79999999999995</v>
          </cell>
          <cell r="KW51">
            <v>432.5</v>
          </cell>
          <cell r="KX51">
            <v>1975.6</v>
          </cell>
          <cell r="KZ51">
            <v>434.6</v>
          </cell>
          <cell r="LA51">
            <v>509.70000000000005</v>
          </cell>
          <cell r="LB51">
            <v>598.79999999999995</v>
          </cell>
          <cell r="LC51">
            <v>433.56200000000001</v>
          </cell>
          <cell r="LD51">
            <v>1976.6619999999998</v>
          </cell>
          <cell r="LF51">
            <v>312.3</v>
          </cell>
          <cell r="LG51">
            <v>433.5</v>
          </cell>
          <cell r="LH51">
            <v>694.67</v>
          </cell>
          <cell r="LI51">
            <v>493.85</v>
          </cell>
          <cell r="LJ51">
            <v>1934.3199999999997</v>
          </cell>
          <cell r="LL51">
            <v>598.79999999999995</v>
          </cell>
        </row>
        <row r="52">
          <cell r="C52" t="str">
            <v>CG Other</v>
          </cell>
          <cell r="D52">
            <v>0</v>
          </cell>
          <cell r="E52">
            <v>0</v>
          </cell>
          <cell r="F52">
            <v>0</v>
          </cell>
          <cell r="G52">
            <v>0</v>
          </cell>
          <cell r="H52">
            <v>0</v>
          </cell>
          <cell r="J52">
            <v>0</v>
          </cell>
          <cell r="K52">
            <v>0</v>
          </cell>
          <cell r="L52">
            <v>19</v>
          </cell>
          <cell r="M52">
            <v>-0.4</v>
          </cell>
          <cell r="N52">
            <v>18.600000000000001</v>
          </cell>
          <cell r="P52">
            <v>0</v>
          </cell>
          <cell r="Q52">
            <v>3.45</v>
          </cell>
          <cell r="R52">
            <v>4</v>
          </cell>
          <cell r="S52">
            <v>0</v>
          </cell>
          <cell r="T52">
            <v>7.45</v>
          </cell>
          <cell r="V52">
            <v>0</v>
          </cell>
          <cell r="W52">
            <v>0</v>
          </cell>
          <cell r="X52">
            <v>0</v>
          </cell>
          <cell r="Y52">
            <v>0</v>
          </cell>
          <cell r="Z52">
            <v>0</v>
          </cell>
          <cell r="AB52">
            <v>0</v>
          </cell>
          <cell r="AC52">
            <v>0</v>
          </cell>
          <cell r="AD52">
            <v>19</v>
          </cell>
          <cell r="AE52">
            <v>-0.4</v>
          </cell>
          <cell r="AF52">
            <v>18.600000000000001</v>
          </cell>
          <cell r="AH52">
            <v>0</v>
          </cell>
          <cell r="AI52">
            <v>3.45</v>
          </cell>
          <cell r="AJ52">
            <v>4</v>
          </cell>
          <cell r="AK52">
            <v>0</v>
          </cell>
          <cell r="AL52">
            <v>7.45</v>
          </cell>
          <cell r="AN52">
            <v>0</v>
          </cell>
          <cell r="AO52">
            <v>0</v>
          </cell>
          <cell r="AP52">
            <v>0</v>
          </cell>
          <cell r="AQ52">
            <v>0</v>
          </cell>
          <cell r="AR52">
            <v>0</v>
          </cell>
          <cell r="AT52">
            <v>-18</v>
          </cell>
          <cell r="AU52">
            <v>-28</v>
          </cell>
          <cell r="AV52">
            <v>3</v>
          </cell>
          <cell r="AW52">
            <v>39</v>
          </cell>
          <cell r="AX52">
            <v>-4</v>
          </cell>
          <cell r="AZ52">
            <v>-18</v>
          </cell>
          <cell r="BA52">
            <v>-28</v>
          </cell>
          <cell r="BB52">
            <v>3</v>
          </cell>
          <cell r="BC52">
            <v>39</v>
          </cell>
          <cell r="BD52">
            <v>-4</v>
          </cell>
          <cell r="BF52">
            <v>-18</v>
          </cell>
          <cell r="BG52">
            <v>-28</v>
          </cell>
          <cell r="BH52">
            <v>3</v>
          </cell>
          <cell r="BI52">
            <v>39</v>
          </cell>
          <cell r="BJ52">
            <v>-4</v>
          </cell>
          <cell r="BL52">
            <v>0</v>
          </cell>
          <cell r="BM52">
            <v>0</v>
          </cell>
          <cell r="BN52">
            <v>0</v>
          </cell>
          <cell r="BO52">
            <v>0</v>
          </cell>
          <cell r="BP52">
            <v>0</v>
          </cell>
          <cell r="BR52">
            <v>0</v>
          </cell>
          <cell r="BS52">
            <v>0</v>
          </cell>
          <cell r="BT52">
            <v>0</v>
          </cell>
          <cell r="BU52">
            <v>0</v>
          </cell>
          <cell r="BV52">
            <v>0</v>
          </cell>
          <cell r="BX52">
            <v>-18</v>
          </cell>
          <cell r="BY52">
            <v>-28</v>
          </cell>
          <cell r="BZ52">
            <v>3</v>
          </cell>
          <cell r="CA52">
            <v>39</v>
          </cell>
          <cell r="CB52">
            <v>-4</v>
          </cell>
          <cell r="CD52">
            <v>-1.2</v>
          </cell>
          <cell r="CE52">
            <v>-1</v>
          </cell>
          <cell r="CF52">
            <v>-0.3</v>
          </cell>
          <cell r="CG52">
            <v>-0.3</v>
          </cell>
          <cell r="CH52">
            <v>-2.8</v>
          </cell>
          <cell r="CJ52">
            <v>-18</v>
          </cell>
          <cell r="CK52">
            <v>-28</v>
          </cell>
          <cell r="CL52">
            <v>3</v>
          </cell>
          <cell r="CM52">
            <v>39</v>
          </cell>
          <cell r="CN52">
            <v>-4</v>
          </cell>
          <cell r="CP52">
            <v>0</v>
          </cell>
          <cell r="CQ52">
            <v>0</v>
          </cell>
          <cell r="CR52">
            <v>0</v>
          </cell>
          <cell r="CS52">
            <v>0</v>
          </cell>
          <cell r="CT52">
            <v>0</v>
          </cell>
          <cell r="CV52">
            <v>0</v>
          </cell>
          <cell r="CW52">
            <v>0</v>
          </cell>
          <cell r="CX52">
            <v>0</v>
          </cell>
          <cell r="CY52">
            <v>0</v>
          </cell>
          <cell r="CZ52">
            <v>0</v>
          </cell>
          <cell r="DF52">
            <v>0</v>
          </cell>
          <cell r="DL52">
            <v>0</v>
          </cell>
          <cell r="DN52">
            <v>0</v>
          </cell>
          <cell r="DO52">
            <v>0</v>
          </cell>
          <cell r="DP52">
            <v>0</v>
          </cell>
          <cell r="DQ52">
            <v>0</v>
          </cell>
          <cell r="DR52">
            <v>0</v>
          </cell>
          <cell r="DU52">
            <v>0</v>
          </cell>
          <cell r="DW52">
            <v>400</v>
          </cell>
          <cell r="EE52">
            <v>0</v>
          </cell>
          <cell r="EK52">
            <v>0</v>
          </cell>
          <cell r="EM52">
            <v>-1.2</v>
          </cell>
          <cell r="EN52">
            <v>-1</v>
          </cell>
          <cell r="EO52">
            <v>-0.3</v>
          </cell>
          <cell r="EP52">
            <v>-0.3</v>
          </cell>
          <cell r="EQ52">
            <v>-2.8</v>
          </cell>
          <cell r="ES52">
            <v>0</v>
          </cell>
          <cell r="EW52">
            <v>0</v>
          </cell>
          <cell r="EY52">
            <v>0</v>
          </cell>
          <cell r="FC52">
            <v>0</v>
          </cell>
          <cell r="FE52">
            <v>0</v>
          </cell>
          <cell r="FI52">
            <v>0</v>
          </cell>
          <cell r="FK52">
            <v>0</v>
          </cell>
          <cell r="FO52">
            <v>0</v>
          </cell>
          <cell r="FQ52">
            <v>0</v>
          </cell>
          <cell r="FR52">
            <v>3.45</v>
          </cell>
          <cell r="FU52">
            <v>3.45</v>
          </cell>
          <cell r="FW52">
            <v>0</v>
          </cell>
          <cell r="FX52">
            <v>3.45</v>
          </cell>
          <cell r="GA52">
            <v>3.45</v>
          </cell>
          <cell r="GC52">
            <v>0</v>
          </cell>
          <cell r="GD52">
            <v>3.45</v>
          </cell>
          <cell r="GE52">
            <v>4</v>
          </cell>
          <cell r="GG52">
            <v>7.45</v>
          </cell>
          <cell r="GI52">
            <v>0</v>
          </cell>
          <cell r="GJ52">
            <v>3.45</v>
          </cell>
          <cell r="GK52">
            <v>4</v>
          </cell>
          <cell r="GL52">
            <v>480.2</v>
          </cell>
          <cell r="GM52">
            <v>487.65</v>
          </cell>
          <cell r="GO52">
            <v>0</v>
          </cell>
          <cell r="GP52">
            <v>3.45</v>
          </cell>
          <cell r="GQ52">
            <v>4</v>
          </cell>
          <cell r="GS52">
            <v>7.45</v>
          </cell>
          <cell r="GU52">
            <v>-1</v>
          </cell>
          <cell r="GV52">
            <v>-1</v>
          </cell>
          <cell r="GW52">
            <v>-0.3</v>
          </cell>
          <cell r="GX52">
            <v>-0.3</v>
          </cell>
          <cell r="GY52">
            <v>-2.5999999999999996</v>
          </cell>
          <cell r="HA52">
            <v>540</v>
          </cell>
          <cell r="HB52">
            <v>643.29999999999995</v>
          </cell>
          <cell r="HE52">
            <v>1183.3</v>
          </cell>
          <cell r="HG52">
            <v>540</v>
          </cell>
          <cell r="HH52">
            <v>643.29999999999995</v>
          </cell>
          <cell r="HK52">
            <v>1183.3</v>
          </cell>
          <cell r="HM52">
            <v>0</v>
          </cell>
          <cell r="HQ52">
            <v>0</v>
          </cell>
          <cell r="HS52">
            <v>0</v>
          </cell>
          <cell r="HW52">
            <v>0</v>
          </cell>
          <cell r="HY52">
            <v>0</v>
          </cell>
          <cell r="IC52">
            <v>0</v>
          </cell>
          <cell r="IE52">
            <v>0</v>
          </cell>
          <cell r="IF52">
            <v>3.45</v>
          </cell>
          <cell r="II52">
            <v>3.45</v>
          </cell>
          <cell r="IK52">
            <v>0</v>
          </cell>
          <cell r="IL52">
            <v>0</v>
          </cell>
          <cell r="IM52">
            <v>0</v>
          </cell>
          <cell r="IO52">
            <v>0</v>
          </cell>
          <cell r="IQ52">
            <v>0</v>
          </cell>
          <cell r="IR52">
            <v>3.45</v>
          </cell>
          <cell r="IS52">
            <v>4</v>
          </cell>
          <cell r="IU52">
            <v>7.45</v>
          </cell>
          <cell r="IW52">
            <v>0</v>
          </cell>
          <cell r="IX52">
            <v>3.45</v>
          </cell>
          <cell r="IY52">
            <v>4</v>
          </cell>
          <cell r="JA52">
            <v>7.45</v>
          </cell>
          <cell r="JC52">
            <v>0</v>
          </cell>
          <cell r="JD52">
            <v>3.45</v>
          </cell>
          <cell r="JE52">
            <v>4</v>
          </cell>
          <cell r="JF52">
            <v>480.2</v>
          </cell>
          <cell r="JG52">
            <v>487.65</v>
          </cell>
          <cell r="JJ52">
            <v>0</v>
          </cell>
          <cell r="JK52">
            <v>0</v>
          </cell>
          <cell r="JL52">
            <v>0</v>
          </cell>
          <cell r="JM52">
            <v>0</v>
          </cell>
          <cell r="JN52">
            <v>0</v>
          </cell>
          <cell r="JP52">
            <v>0</v>
          </cell>
          <cell r="JV52">
            <v>0</v>
          </cell>
          <cell r="JW52">
            <v>0</v>
          </cell>
          <cell r="JX52">
            <v>0</v>
          </cell>
          <cell r="JY52">
            <v>0</v>
          </cell>
          <cell r="JZ52">
            <v>0</v>
          </cell>
          <cell r="KB52">
            <v>0</v>
          </cell>
          <cell r="KC52">
            <v>0</v>
          </cell>
          <cell r="KD52">
            <v>0</v>
          </cell>
          <cell r="KE52">
            <v>0</v>
          </cell>
          <cell r="KF52">
            <v>0</v>
          </cell>
          <cell r="KH52">
            <v>0</v>
          </cell>
          <cell r="KI52">
            <v>0</v>
          </cell>
          <cell r="KL52">
            <v>0</v>
          </cell>
          <cell r="KN52">
            <v>0</v>
          </cell>
          <cell r="KO52">
            <v>3.45</v>
          </cell>
          <cell r="KP52">
            <v>0</v>
          </cell>
          <cell r="KR52">
            <v>3.45</v>
          </cell>
          <cell r="KT52">
            <v>0</v>
          </cell>
          <cell r="KU52">
            <v>3.45</v>
          </cell>
          <cell r="KV52">
            <v>4</v>
          </cell>
          <cell r="KW52">
            <v>0</v>
          </cell>
          <cell r="KX52">
            <v>7.45</v>
          </cell>
          <cell r="KZ52">
            <v>0</v>
          </cell>
          <cell r="LA52">
            <v>3.45</v>
          </cell>
          <cell r="LB52">
            <v>4</v>
          </cell>
          <cell r="LC52">
            <v>0</v>
          </cell>
          <cell r="LD52">
            <v>7.45</v>
          </cell>
          <cell r="LF52">
            <v>0</v>
          </cell>
          <cell r="LG52">
            <v>0</v>
          </cell>
          <cell r="LH52">
            <v>0</v>
          </cell>
          <cell r="LI52">
            <v>0</v>
          </cell>
          <cell r="LJ52">
            <v>0</v>
          </cell>
          <cell r="LL52">
            <v>4</v>
          </cell>
        </row>
        <row r="53">
          <cell r="C53" t="str">
            <v>EESC Other</v>
          </cell>
          <cell r="D53">
            <v>0</v>
          </cell>
          <cell r="E53">
            <v>0</v>
          </cell>
          <cell r="F53">
            <v>0</v>
          </cell>
          <cell r="G53">
            <v>0</v>
          </cell>
          <cell r="H53">
            <v>0</v>
          </cell>
          <cell r="J53">
            <v>0</v>
          </cell>
          <cell r="K53">
            <v>0</v>
          </cell>
          <cell r="L53">
            <v>8</v>
          </cell>
          <cell r="M53">
            <v>0</v>
          </cell>
          <cell r="N53">
            <v>8</v>
          </cell>
          <cell r="P53">
            <v>0</v>
          </cell>
          <cell r="Q53">
            <v>0</v>
          </cell>
          <cell r="R53">
            <v>0</v>
          </cell>
          <cell r="S53">
            <v>0</v>
          </cell>
          <cell r="T53">
            <v>0</v>
          </cell>
          <cell r="V53">
            <v>0</v>
          </cell>
          <cell r="W53">
            <v>0</v>
          </cell>
          <cell r="X53">
            <v>0</v>
          </cell>
          <cell r="Y53">
            <v>0</v>
          </cell>
          <cell r="Z53">
            <v>0</v>
          </cell>
          <cell r="AB53">
            <v>0</v>
          </cell>
          <cell r="AC53">
            <v>0</v>
          </cell>
          <cell r="AD53">
            <v>8</v>
          </cell>
          <cell r="AE53">
            <v>0</v>
          </cell>
          <cell r="AF53">
            <v>8</v>
          </cell>
          <cell r="AH53">
            <v>0</v>
          </cell>
          <cell r="AI53">
            <v>0</v>
          </cell>
          <cell r="AK53">
            <v>0</v>
          </cell>
          <cell r="AL53">
            <v>0</v>
          </cell>
          <cell r="AN53">
            <v>0</v>
          </cell>
          <cell r="AO53">
            <v>0</v>
          </cell>
          <cell r="AP53">
            <v>0</v>
          </cell>
          <cell r="AQ53">
            <v>0</v>
          </cell>
          <cell r="AR53">
            <v>0</v>
          </cell>
          <cell r="AX53">
            <v>0</v>
          </cell>
          <cell r="BD53">
            <v>0</v>
          </cell>
          <cell r="BJ53">
            <v>0</v>
          </cell>
          <cell r="BP53">
            <v>0</v>
          </cell>
          <cell r="BR53">
            <v>0</v>
          </cell>
          <cell r="BS53">
            <v>0</v>
          </cell>
          <cell r="BT53">
            <v>0</v>
          </cell>
          <cell r="BU53">
            <v>0</v>
          </cell>
          <cell r="BV53">
            <v>0</v>
          </cell>
          <cell r="CB53">
            <v>0</v>
          </cell>
          <cell r="CH53">
            <v>0</v>
          </cell>
          <cell r="CN53">
            <v>0</v>
          </cell>
          <cell r="CT53">
            <v>0</v>
          </cell>
          <cell r="CZ53">
            <v>0</v>
          </cell>
          <cell r="DF53">
            <v>0</v>
          </cell>
          <cell r="DH53">
            <v>437</v>
          </cell>
          <cell r="DI53">
            <v>470</v>
          </cell>
          <cell r="DJ53">
            <v>720</v>
          </cell>
          <cell r="DK53">
            <v>538</v>
          </cell>
          <cell r="DL53">
            <v>2165</v>
          </cell>
          <cell r="DN53">
            <v>0</v>
          </cell>
          <cell r="DO53">
            <v>0</v>
          </cell>
          <cell r="DP53">
            <v>0</v>
          </cell>
          <cell r="DQ53">
            <v>0</v>
          </cell>
          <cell r="DR53">
            <v>0</v>
          </cell>
          <cell r="DU53">
            <v>0</v>
          </cell>
          <cell r="DW53">
            <v>600</v>
          </cell>
          <cell r="EE53">
            <v>0</v>
          </cell>
          <cell r="EK53">
            <v>0</v>
          </cell>
          <cell r="EQ53">
            <v>0</v>
          </cell>
          <cell r="ES53">
            <v>0</v>
          </cell>
          <cell r="EW53">
            <v>0</v>
          </cell>
          <cell r="EY53">
            <v>0</v>
          </cell>
          <cell r="FC53">
            <v>0</v>
          </cell>
          <cell r="FE53">
            <v>0</v>
          </cell>
          <cell r="FI53">
            <v>0</v>
          </cell>
          <cell r="FK53">
            <v>0</v>
          </cell>
          <cell r="FO53">
            <v>0</v>
          </cell>
          <cell r="FQ53">
            <v>0.1</v>
          </cell>
          <cell r="FR53">
            <v>0</v>
          </cell>
          <cell r="FU53">
            <v>0.1</v>
          </cell>
          <cell r="FW53">
            <v>0</v>
          </cell>
          <cell r="FX53">
            <v>0</v>
          </cell>
          <cell r="GA53">
            <v>0</v>
          </cell>
          <cell r="GC53">
            <v>0</v>
          </cell>
          <cell r="GD53">
            <v>0</v>
          </cell>
          <cell r="GG53">
            <v>0</v>
          </cell>
          <cell r="GI53">
            <v>0</v>
          </cell>
          <cell r="GJ53">
            <v>0</v>
          </cell>
          <cell r="GL53">
            <v>475.3</v>
          </cell>
          <cell r="GM53">
            <v>475.3</v>
          </cell>
          <cell r="GO53">
            <v>0</v>
          </cell>
          <cell r="GP53">
            <v>0</v>
          </cell>
          <cell r="GS53">
            <v>0</v>
          </cell>
          <cell r="GY53">
            <v>0</v>
          </cell>
          <cell r="HA53">
            <v>504</v>
          </cell>
          <cell r="HB53">
            <v>537.9</v>
          </cell>
          <cell r="HE53">
            <v>1041.9000000000001</v>
          </cell>
          <cell r="HG53">
            <v>504</v>
          </cell>
          <cell r="HH53">
            <v>537.9</v>
          </cell>
          <cell r="HK53">
            <v>1041.9000000000001</v>
          </cell>
          <cell r="HM53">
            <v>0</v>
          </cell>
          <cell r="HQ53">
            <v>0</v>
          </cell>
          <cell r="HS53">
            <v>0</v>
          </cell>
          <cell r="HT53">
            <v>14</v>
          </cell>
          <cell r="HW53">
            <v>14</v>
          </cell>
          <cell r="HY53">
            <v>0</v>
          </cell>
          <cell r="IC53">
            <v>0</v>
          </cell>
          <cell r="IE53">
            <v>0</v>
          </cell>
          <cell r="IF53">
            <v>0</v>
          </cell>
          <cell r="II53">
            <v>0</v>
          </cell>
          <cell r="IK53">
            <v>0</v>
          </cell>
          <cell r="IL53">
            <v>0</v>
          </cell>
          <cell r="IM53">
            <v>0</v>
          </cell>
          <cell r="IO53">
            <v>0</v>
          </cell>
          <cell r="IQ53">
            <v>0</v>
          </cell>
          <cell r="IR53">
            <v>0</v>
          </cell>
          <cell r="IS53">
            <v>0</v>
          </cell>
          <cell r="IU53">
            <v>0</v>
          </cell>
          <cell r="IW53">
            <v>0</v>
          </cell>
          <cell r="IX53">
            <v>0</v>
          </cell>
          <cell r="JA53">
            <v>0</v>
          </cell>
          <cell r="JC53">
            <v>0</v>
          </cell>
          <cell r="JD53">
            <v>0</v>
          </cell>
          <cell r="JF53">
            <v>481.7</v>
          </cell>
          <cell r="JG53">
            <v>481.7</v>
          </cell>
          <cell r="JJ53">
            <v>0</v>
          </cell>
          <cell r="JK53">
            <v>0</v>
          </cell>
          <cell r="JL53">
            <v>0</v>
          </cell>
          <cell r="JM53">
            <v>0</v>
          </cell>
          <cell r="JN53">
            <v>0</v>
          </cell>
          <cell r="JP53">
            <v>0</v>
          </cell>
          <cell r="JV53">
            <v>0</v>
          </cell>
          <cell r="JW53">
            <v>0</v>
          </cell>
          <cell r="JX53">
            <v>0</v>
          </cell>
          <cell r="JY53">
            <v>0</v>
          </cell>
          <cell r="JZ53">
            <v>0</v>
          </cell>
          <cell r="KB53">
            <v>0</v>
          </cell>
          <cell r="KC53">
            <v>0</v>
          </cell>
          <cell r="KD53">
            <v>0</v>
          </cell>
          <cell r="KE53">
            <v>0</v>
          </cell>
          <cell r="KF53">
            <v>0</v>
          </cell>
          <cell r="KH53">
            <v>0</v>
          </cell>
          <cell r="KI53">
            <v>0</v>
          </cell>
          <cell r="KL53">
            <v>0</v>
          </cell>
          <cell r="KN53">
            <v>0</v>
          </cell>
          <cell r="KO53">
            <v>0</v>
          </cell>
          <cell r="KP53">
            <v>0</v>
          </cell>
          <cell r="KR53">
            <v>0</v>
          </cell>
          <cell r="KT53">
            <v>0</v>
          </cell>
          <cell r="KU53">
            <v>0</v>
          </cell>
          <cell r="KW53">
            <v>0</v>
          </cell>
          <cell r="KX53">
            <v>0</v>
          </cell>
          <cell r="KZ53">
            <v>0</v>
          </cell>
          <cell r="LA53">
            <v>0</v>
          </cell>
          <cell r="LC53">
            <v>0</v>
          </cell>
          <cell r="LD53">
            <v>0</v>
          </cell>
          <cell r="LF53">
            <v>0</v>
          </cell>
          <cell r="LG53">
            <v>0</v>
          </cell>
          <cell r="LH53">
            <v>0</v>
          </cell>
          <cell r="LI53">
            <v>0</v>
          </cell>
          <cell r="LJ53">
            <v>0</v>
          </cell>
        </row>
        <row r="54">
          <cell r="C54" t="str">
            <v>Other</v>
          </cell>
          <cell r="D54">
            <v>0</v>
          </cell>
          <cell r="E54">
            <v>0</v>
          </cell>
          <cell r="F54">
            <v>0</v>
          </cell>
          <cell r="G54">
            <v>2</v>
          </cell>
          <cell r="H54">
            <v>2</v>
          </cell>
          <cell r="J54">
            <v>0</v>
          </cell>
          <cell r="K54">
            <v>0</v>
          </cell>
          <cell r="L54">
            <v>0</v>
          </cell>
          <cell r="N54">
            <v>0</v>
          </cell>
          <cell r="P54">
            <v>0.224</v>
          </cell>
          <cell r="Q54">
            <v>-0.128</v>
          </cell>
          <cell r="R54">
            <v>0.3</v>
          </cell>
          <cell r="S54">
            <v>0.28499999999999998</v>
          </cell>
          <cell r="T54">
            <v>0.68100000000000005</v>
          </cell>
          <cell r="V54">
            <v>0</v>
          </cell>
          <cell r="W54">
            <v>0</v>
          </cell>
          <cell r="X54">
            <v>0</v>
          </cell>
          <cell r="Y54">
            <v>2</v>
          </cell>
          <cell r="Z54">
            <v>2</v>
          </cell>
          <cell r="AB54">
            <v>0</v>
          </cell>
          <cell r="AC54">
            <v>0</v>
          </cell>
          <cell r="AD54">
            <v>0</v>
          </cell>
          <cell r="AF54">
            <v>0</v>
          </cell>
          <cell r="AH54">
            <v>0.224</v>
          </cell>
          <cell r="AI54">
            <v>-0.128</v>
          </cell>
          <cell r="AJ54">
            <v>0.3</v>
          </cell>
          <cell r="AK54">
            <v>0.28499999999999998</v>
          </cell>
          <cell r="AL54">
            <v>0.68100000000000005</v>
          </cell>
          <cell r="AN54">
            <v>0</v>
          </cell>
          <cell r="AO54">
            <v>0</v>
          </cell>
          <cell r="AP54">
            <v>0</v>
          </cell>
          <cell r="AQ54">
            <v>0</v>
          </cell>
          <cell r="AR54">
            <v>0</v>
          </cell>
          <cell r="AT54">
            <v>-1</v>
          </cell>
          <cell r="AU54">
            <v>2</v>
          </cell>
          <cell r="AV54">
            <v>3</v>
          </cell>
          <cell r="AW54">
            <v>11</v>
          </cell>
          <cell r="AX54">
            <v>15</v>
          </cell>
          <cell r="AZ54">
            <v>-1</v>
          </cell>
          <cell r="BA54">
            <v>2</v>
          </cell>
          <cell r="BB54">
            <v>3</v>
          </cell>
          <cell r="BC54">
            <v>11</v>
          </cell>
          <cell r="BD54">
            <v>15</v>
          </cell>
          <cell r="BF54">
            <v>-1</v>
          </cell>
          <cell r="BG54">
            <v>2</v>
          </cell>
          <cell r="BH54">
            <v>-47</v>
          </cell>
          <cell r="BI54">
            <v>-89</v>
          </cell>
          <cell r="BJ54">
            <v>-135</v>
          </cell>
          <cell r="BL54">
            <v>0</v>
          </cell>
          <cell r="BM54">
            <v>0</v>
          </cell>
          <cell r="BN54">
            <v>0</v>
          </cell>
          <cell r="BO54">
            <v>0</v>
          </cell>
          <cell r="BP54">
            <v>0</v>
          </cell>
          <cell r="BR54">
            <v>0</v>
          </cell>
          <cell r="BS54">
            <v>0</v>
          </cell>
          <cell r="BT54">
            <v>0</v>
          </cell>
          <cell r="BU54">
            <v>0</v>
          </cell>
          <cell r="BV54">
            <v>0</v>
          </cell>
          <cell r="BX54">
            <v>-1</v>
          </cell>
          <cell r="BY54">
            <v>2</v>
          </cell>
          <cell r="BZ54">
            <v>3</v>
          </cell>
          <cell r="CA54">
            <v>11</v>
          </cell>
          <cell r="CB54">
            <v>15</v>
          </cell>
          <cell r="CD54">
            <v>-1.3</v>
          </cell>
          <cell r="CE54">
            <v>12.2</v>
          </cell>
          <cell r="CF54">
            <v>3.4</v>
          </cell>
          <cell r="CG54">
            <v>1</v>
          </cell>
          <cell r="CH54">
            <v>15.299999999999999</v>
          </cell>
          <cell r="CJ54">
            <v>-1</v>
          </cell>
          <cell r="CK54">
            <v>2</v>
          </cell>
          <cell r="CL54">
            <v>-47</v>
          </cell>
          <cell r="CM54">
            <v>-89</v>
          </cell>
          <cell r="CN54">
            <v>-135</v>
          </cell>
          <cell r="CP54">
            <v>5.7</v>
          </cell>
          <cell r="CQ54">
            <v>-6.9</v>
          </cell>
          <cell r="CR54">
            <v>-0.3</v>
          </cell>
          <cell r="CS54">
            <v>-23</v>
          </cell>
          <cell r="CT54">
            <v>-24.5</v>
          </cell>
          <cell r="CV54">
            <v>5.7</v>
          </cell>
          <cell r="CW54">
            <v>-6.9</v>
          </cell>
          <cell r="CX54">
            <v>-0.3</v>
          </cell>
          <cell r="CY54">
            <v>-23</v>
          </cell>
          <cell r="CZ54">
            <v>-24.5</v>
          </cell>
          <cell r="DF54">
            <v>0</v>
          </cell>
          <cell r="DH54">
            <v>-67</v>
          </cell>
          <cell r="DI54">
            <v>-50</v>
          </cell>
          <cell r="DJ54">
            <v>-82</v>
          </cell>
          <cell r="DK54">
            <v>34</v>
          </cell>
          <cell r="DL54">
            <v>-165</v>
          </cell>
          <cell r="DN54">
            <v>-25</v>
          </cell>
          <cell r="DO54">
            <v>-25</v>
          </cell>
          <cell r="DP54">
            <v>-45</v>
          </cell>
          <cell r="DQ54">
            <v>-44</v>
          </cell>
          <cell r="DR54">
            <v>-139</v>
          </cell>
          <cell r="DU54">
            <v>0</v>
          </cell>
          <cell r="DV54">
            <v>3</v>
          </cell>
          <cell r="EE54">
            <v>0</v>
          </cell>
          <cell r="EK54">
            <v>0</v>
          </cell>
          <cell r="EM54">
            <v>-1.3</v>
          </cell>
          <cell r="EN54">
            <v>12.2</v>
          </cell>
          <cell r="EO54">
            <v>3.4</v>
          </cell>
          <cell r="EP54">
            <v>1</v>
          </cell>
          <cell r="EQ54">
            <v>15.299999999999999</v>
          </cell>
          <cell r="ES54">
            <v>0.224</v>
          </cell>
          <cell r="ET54">
            <v>-13.7</v>
          </cell>
          <cell r="EV54">
            <v>-0.5</v>
          </cell>
          <cell r="EW54">
            <v>-13.975999999999999</v>
          </cell>
          <cell r="EY54">
            <v>0.224</v>
          </cell>
          <cell r="FB54">
            <v>-0.5</v>
          </cell>
          <cell r="FC54">
            <v>-0.27600000000000002</v>
          </cell>
          <cell r="FE54">
            <v>0.224</v>
          </cell>
          <cell r="FI54">
            <v>0.224</v>
          </cell>
          <cell r="FK54">
            <v>0.224</v>
          </cell>
          <cell r="FO54">
            <v>0.224</v>
          </cell>
          <cell r="FQ54">
            <v>0.224</v>
          </cell>
          <cell r="FR54">
            <v>-0.128</v>
          </cell>
          <cell r="FS54">
            <v>-55.4</v>
          </cell>
          <cell r="FT54">
            <v>-46.2</v>
          </cell>
          <cell r="FU54">
            <v>-101.504</v>
          </cell>
          <cell r="FW54">
            <v>0.224</v>
          </cell>
          <cell r="FX54">
            <v>-0.128</v>
          </cell>
          <cell r="FY54">
            <v>0</v>
          </cell>
          <cell r="FZ54">
            <v>0</v>
          </cell>
          <cell r="GA54">
            <v>9.6000000000000002E-2</v>
          </cell>
          <cell r="GC54">
            <v>0.2</v>
          </cell>
          <cell r="GG54">
            <v>0.2</v>
          </cell>
          <cell r="GI54">
            <v>0.2</v>
          </cell>
          <cell r="GM54">
            <v>0.2</v>
          </cell>
          <cell r="GO54">
            <v>0.2</v>
          </cell>
          <cell r="GS54">
            <v>0.2</v>
          </cell>
          <cell r="GV54">
            <v>12.2</v>
          </cell>
          <cell r="GW54">
            <v>3.4</v>
          </cell>
          <cell r="GX54">
            <v>1</v>
          </cell>
          <cell r="GY54">
            <v>16.600000000000001</v>
          </cell>
          <cell r="HE54">
            <v>0</v>
          </cell>
          <cell r="HK54">
            <v>0</v>
          </cell>
          <cell r="HM54">
            <v>0.224</v>
          </cell>
          <cell r="HQ54">
            <v>0.224</v>
          </cell>
          <cell r="HS54">
            <v>0.224</v>
          </cell>
          <cell r="HT54">
            <v>3.4</v>
          </cell>
          <cell r="HW54">
            <v>3.6240000000000001</v>
          </cell>
          <cell r="HY54">
            <v>0.224</v>
          </cell>
          <cell r="IC54">
            <v>0.224</v>
          </cell>
          <cell r="IE54">
            <v>0.224</v>
          </cell>
          <cell r="IF54">
            <v>-0.128</v>
          </cell>
          <cell r="II54">
            <v>9.6000000000000002E-2</v>
          </cell>
          <cell r="IK54">
            <v>0.224</v>
          </cell>
          <cell r="IL54">
            <v>0</v>
          </cell>
          <cell r="IM54">
            <v>0</v>
          </cell>
          <cell r="IO54">
            <v>0.224</v>
          </cell>
          <cell r="IQ54">
            <v>0.224</v>
          </cell>
          <cell r="IR54">
            <v>-0.128</v>
          </cell>
          <cell r="IS54">
            <v>0.3</v>
          </cell>
          <cell r="IU54">
            <v>0.39600000000000002</v>
          </cell>
          <cell r="IW54">
            <v>0.224</v>
          </cell>
          <cell r="IX54">
            <v>-0.128</v>
          </cell>
          <cell r="JA54">
            <v>9.6000000000000002E-2</v>
          </cell>
          <cell r="JC54">
            <v>0.2</v>
          </cell>
          <cell r="JG54">
            <v>0.2</v>
          </cell>
          <cell r="JJ54">
            <v>0</v>
          </cell>
          <cell r="JK54">
            <v>0</v>
          </cell>
          <cell r="JL54">
            <v>0</v>
          </cell>
          <cell r="JM54">
            <v>0</v>
          </cell>
          <cell r="JN54">
            <v>0</v>
          </cell>
          <cell r="JP54">
            <v>0</v>
          </cell>
          <cell r="JV54">
            <v>0.224</v>
          </cell>
          <cell r="JW54">
            <v>-4.407</v>
          </cell>
          <cell r="JX54">
            <v>0</v>
          </cell>
          <cell r="JY54">
            <v>0</v>
          </cell>
          <cell r="JZ54">
            <v>-4.1829999999999998</v>
          </cell>
          <cell r="KB54">
            <v>0.224</v>
          </cell>
          <cell r="KC54">
            <v>0</v>
          </cell>
          <cell r="KD54">
            <v>0</v>
          </cell>
          <cell r="KE54">
            <v>0</v>
          </cell>
          <cell r="KF54">
            <v>0.224</v>
          </cell>
          <cell r="KH54">
            <v>0.224</v>
          </cell>
          <cell r="KI54">
            <v>-4.407</v>
          </cell>
          <cell r="KL54">
            <v>-4.1829999999999998</v>
          </cell>
          <cell r="KN54">
            <v>0.224</v>
          </cell>
          <cell r="KO54">
            <v>-0.128</v>
          </cell>
          <cell r="KP54">
            <v>0</v>
          </cell>
          <cell r="KR54">
            <v>9.6000000000000002E-2</v>
          </cell>
          <cell r="KT54">
            <v>0.2</v>
          </cell>
          <cell r="KX54">
            <v>0.2</v>
          </cell>
          <cell r="KZ54">
            <v>0.2</v>
          </cell>
          <cell r="LD54">
            <v>0.2</v>
          </cell>
          <cell r="LJ54">
            <v>0</v>
          </cell>
          <cell r="LL54">
            <v>0</v>
          </cell>
        </row>
        <row r="55">
          <cell r="C55" t="str">
            <v>Net Revenue $M</v>
          </cell>
          <cell r="D55">
            <v>1087.5611404800022</v>
          </cell>
          <cell r="E55">
            <v>1161.25919002</v>
          </cell>
          <cell r="F55">
            <v>1460.8822481600002</v>
          </cell>
          <cell r="G55">
            <v>1589.2413453699992</v>
          </cell>
          <cell r="H55">
            <v>5298.9439240300007</v>
          </cell>
          <cell r="J55">
            <v>1397.1559056799999</v>
          </cell>
          <cell r="K55">
            <v>1441.08413685</v>
          </cell>
          <cell r="L55">
            <v>1428.51478309</v>
          </cell>
          <cell r="M55">
            <v>1239.3399999999997</v>
          </cell>
          <cell r="N55">
            <v>5506.0948256199999</v>
          </cell>
          <cell r="P55">
            <v>1029.671</v>
          </cell>
          <cell r="Q55">
            <v>942.37199999999996</v>
          </cell>
          <cell r="R55">
            <v>1060.8999999999999</v>
          </cell>
          <cell r="S55">
            <v>957.62800000000004</v>
          </cell>
          <cell r="T55">
            <v>3990.5710000000004</v>
          </cell>
          <cell r="V55">
            <v>1087.5611404800022</v>
          </cell>
          <cell r="W55">
            <v>1161.25919002</v>
          </cell>
          <cell r="X55">
            <v>1460.8822481600002</v>
          </cell>
          <cell r="Y55">
            <v>1589.2413453699992</v>
          </cell>
          <cell r="Z55">
            <v>5298.9439240300007</v>
          </cell>
          <cell r="AB55">
            <v>1397.1559056799999</v>
          </cell>
          <cell r="AC55">
            <v>1441.08413685</v>
          </cell>
          <cell r="AD55">
            <v>1428.51478309</v>
          </cell>
          <cell r="AE55">
            <v>1239.3399999999997</v>
          </cell>
          <cell r="AF55">
            <v>5506.0948256199999</v>
          </cell>
          <cell r="AH55">
            <v>1029.671</v>
          </cell>
          <cell r="AI55">
            <v>942.37199999999996</v>
          </cell>
          <cell r="AJ55">
            <v>1060.5999999999999</v>
          </cell>
          <cell r="AK55">
            <v>957.62800000000004</v>
          </cell>
          <cell r="AL55">
            <v>3990.5710000000004</v>
          </cell>
          <cell r="AN55">
            <v>1372.7680499999997</v>
          </cell>
          <cell r="AO55">
            <v>1402.1140799999994</v>
          </cell>
          <cell r="AP55">
            <v>1549.5768599999997</v>
          </cell>
          <cell r="AQ55">
            <v>1575.2873199999999</v>
          </cell>
          <cell r="AR55">
            <v>5899.7463099999986</v>
          </cell>
          <cell r="AT55">
            <v>1200.12399</v>
          </cell>
          <cell r="AU55">
            <v>1274.5339899999999</v>
          </cell>
          <cell r="AV55">
            <v>1449.8983200000002</v>
          </cell>
          <cell r="AW55">
            <v>1475.2300599999994</v>
          </cell>
          <cell r="AX55">
            <v>5399.7863599999991</v>
          </cell>
          <cell r="AZ55">
            <v>1200.12399</v>
          </cell>
          <cell r="BA55">
            <v>1274.5339899999999</v>
          </cell>
          <cell r="BB55">
            <v>1449.8983200000002</v>
          </cell>
          <cell r="BC55">
            <v>1475.2300599999994</v>
          </cell>
          <cell r="BD55">
            <v>5399.7863599999991</v>
          </cell>
          <cell r="BF55">
            <v>1200.12399</v>
          </cell>
          <cell r="BG55">
            <v>1274.5339899999999</v>
          </cell>
          <cell r="BH55">
            <v>1399.8983200000002</v>
          </cell>
          <cell r="BI55">
            <v>1375.2300599999994</v>
          </cell>
          <cell r="BJ55">
            <v>5249.7863599999991</v>
          </cell>
          <cell r="BL55">
            <v>1043.8</v>
          </cell>
          <cell r="BM55">
            <v>1199.81</v>
          </cell>
          <cell r="BN55">
            <v>1325.31</v>
          </cell>
          <cell r="BO55">
            <v>1356.32</v>
          </cell>
          <cell r="BP55">
            <v>4925.24</v>
          </cell>
          <cell r="BR55">
            <v>1372.7680499999997</v>
          </cell>
          <cell r="BS55">
            <v>1402.1140799999994</v>
          </cell>
          <cell r="BT55">
            <v>1549.5768599999997</v>
          </cell>
          <cell r="BU55">
            <v>1575.2873199999999</v>
          </cell>
          <cell r="BV55">
            <v>5899.7463099999986</v>
          </cell>
          <cell r="BX55">
            <v>1200.12399</v>
          </cell>
          <cell r="BY55">
            <v>1274.5339899999999</v>
          </cell>
          <cell r="BZ55">
            <v>1449.8983200000002</v>
          </cell>
          <cell r="CA55">
            <v>1475.2300599999994</v>
          </cell>
          <cell r="CB55">
            <v>5399.7863599999991</v>
          </cell>
          <cell r="CD55">
            <v>1050</v>
          </cell>
          <cell r="CE55">
            <v>1200</v>
          </cell>
          <cell r="CF55">
            <v>1490</v>
          </cell>
          <cell r="CG55">
            <v>1510</v>
          </cell>
          <cell r="CH55">
            <v>5250</v>
          </cell>
          <cell r="CJ55">
            <v>1200.12399</v>
          </cell>
          <cell r="CK55">
            <v>1274.5339899999999</v>
          </cell>
          <cell r="CL55">
            <v>1399.8983200000002</v>
          </cell>
          <cell r="CM55">
            <v>1375.2300599999994</v>
          </cell>
          <cell r="CN55">
            <v>5249.7863599999991</v>
          </cell>
          <cell r="CP55">
            <v>1049.5</v>
          </cell>
          <cell r="CQ55">
            <v>1150.2099999999998</v>
          </cell>
          <cell r="CR55">
            <v>1350.03</v>
          </cell>
          <cell r="CS55">
            <v>1349.87</v>
          </cell>
          <cell r="CT55">
            <v>4899.6100000000006</v>
          </cell>
          <cell r="CV55">
            <v>1049.5</v>
          </cell>
          <cell r="CW55">
            <v>1150.2099999999998</v>
          </cell>
          <cell r="CX55">
            <v>1350.03</v>
          </cell>
          <cell r="CY55">
            <v>1349.87</v>
          </cell>
          <cell r="CZ55">
            <v>4899.6100000000006</v>
          </cell>
          <cell r="DB55">
            <v>900.03000000000009</v>
          </cell>
          <cell r="DC55">
            <v>975.28800000000001</v>
          </cell>
          <cell r="DD55">
            <v>1273.326</v>
          </cell>
          <cell r="DE55">
            <v>1198.183</v>
          </cell>
          <cell r="DF55">
            <v>4346.8270000000002</v>
          </cell>
          <cell r="DH55">
            <v>875.21630811936166</v>
          </cell>
          <cell r="DI55">
            <v>949.57515614156841</v>
          </cell>
          <cell r="DJ55">
            <v>1220.3431991672451</v>
          </cell>
          <cell r="DK55">
            <v>1154.8344552394171</v>
          </cell>
          <cell r="DL55">
            <v>4199.9691186675918</v>
          </cell>
          <cell r="DN55">
            <v>874.92</v>
          </cell>
          <cell r="DO55">
            <v>950</v>
          </cell>
          <cell r="DP55">
            <v>1219.5999999999999</v>
          </cell>
          <cell r="DQ55">
            <v>1154.9929999999999</v>
          </cell>
          <cell r="DR55">
            <v>4199.5129999999999</v>
          </cell>
          <cell r="DU55">
            <v>1052.7408600000001</v>
          </cell>
          <cell r="DV55">
            <v>999</v>
          </cell>
          <cell r="DW55">
            <v>1000</v>
          </cell>
          <cell r="EA55">
            <v>1051</v>
          </cell>
          <cell r="EB55">
            <v>1043.5</v>
          </cell>
          <cell r="EC55">
            <v>0</v>
          </cell>
          <cell r="ED55">
            <v>0</v>
          </cell>
          <cell r="EE55">
            <v>2094.5</v>
          </cell>
          <cell r="EG55">
            <v>1051</v>
          </cell>
          <cell r="EH55">
            <v>0</v>
          </cell>
          <cell r="EI55">
            <v>0</v>
          </cell>
          <cell r="EJ55">
            <v>0</v>
          </cell>
          <cell r="EK55">
            <v>1051</v>
          </cell>
          <cell r="EM55">
            <v>1050</v>
          </cell>
          <cell r="EN55">
            <v>1200</v>
          </cell>
          <cell r="EO55">
            <v>1490</v>
          </cell>
          <cell r="EP55">
            <v>1510</v>
          </cell>
          <cell r="EQ55">
            <v>5250</v>
          </cell>
          <cell r="ES55">
            <v>1029.5710000000001</v>
          </cell>
          <cell r="ET55">
            <v>1029.9489999999998</v>
          </cell>
          <cell r="EU55">
            <v>1333</v>
          </cell>
          <cell r="EV55">
            <v>1257.9000000000001</v>
          </cell>
          <cell r="EW55">
            <v>4650.42</v>
          </cell>
          <cell r="EY55">
            <v>1029.5710000000001</v>
          </cell>
          <cell r="EZ55">
            <v>1017</v>
          </cell>
          <cell r="FA55">
            <v>1333</v>
          </cell>
          <cell r="FB55">
            <v>1257.9000000000001</v>
          </cell>
          <cell r="FC55">
            <v>4637.4709999999995</v>
          </cell>
          <cell r="FE55">
            <v>1029.5710000000001</v>
          </cell>
          <cell r="FF55">
            <v>1033.2</v>
          </cell>
          <cell r="FG55">
            <v>0</v>
          </cell>
          <cell r="FH55">
            <v>0</v>
          </cell>
          <cell r="FI55">
            <v>2062.7710000000002</v>
          </cell>
          <cell r="FK55">
            <v>1029.5710000000001</v>
          </cell>
          <cell r="FL55">
            <v>1033.2</v>
          </cell>
          <cell r="FM55">
            <v>0</v>
          </cell>
          <cell r="FN55">
            <v>0</v>
          </cell>
          <cell r="FO55">
            <v>2062.7710000000002</v>
          </cell>
          <cell r="FQ55">
            <v>1029.671</v>
          </cell>
          <cell r="FR55">
            <v>942.37199999999996</v>
          </cell>
          <cell r="FS55">
            <v>1000.09</v>
          </cell>
          <cell r="FT55">
            <v>999.94999999999982</v>
          </cell>
          <cell r="FU55">
            <v>3972.0830000000001</v>
          </cell>
          <cell r="FW55">
            <v>1029.671</v>
          </cell>
          <cell r="FX55">
            <v>942.37199999999996</v>
          </cell>
          <cell r="FY55">
            <v>1040.3</v>
          </cell>
          <cell r="FZ55">
            <v>1055.3</v>
          </cell>
          <cell r="GA55">
            <v>4067.643</v>
          </cell>
          <cell r="GC55">
            <v>1029.6470000000002</v>
          </cell>
          <cell r="GD55">
            <v>942.5</v>
          </cell>
          <cell r="GE55">
            <v>1060.5999999999999</v>
          </cell>
          <cell r="GF55">
            <v>981.2</v>
          </cell>
          <cell r="GG55">
            <v>4013.9470000000001</v>
          </cell>
          <cell r="GI55">
            <v>1029.6470000000002</v>
          </cell>
          <cell r="GJ55">
            <v>942.5</v>
          </cell>
          <cell r="GK55">
            <v>1060.5999999999999</v>
          </cell>
          <cell r="GL55">
            <v>955.5</v>
          </cell>
          <cell r="GM55">
            <v>3988.2470000000003</v>
          </cell>
          <cell r="GO55">
            <v>1029.6470000000002</v>
          </cell>
          <cell r="GP55">
            <v>942.5</v>
          </cell>
          <cell r="GQ55">
            <v>1060.5999999999999</v>
          </cell>
          <cell r="GR55">
            <v>971.7</v>
          </cell>
          <cell r="GS55">
            <v>4004.4470000000001</v>
          </cell>
          <cell r="GU55">
            <v>1046.3000000000002</v>
          </cell>
          <cell r="GV55">
            <v>1200</v>
          </cell>
          <cell r="GW55">
            <v>1489.9</v>
          </cell>
          <cell r="GX55">
            <v>1510.0000000000002</v>
          </cell>
          <cell r="GY55">
            <v>5246.2000000000007</v>
          </cell>
          <cell r="HA55">
            <v>1044</v>
          </cell>
          <cell r="HB55">
            <v>1181.1999999999998</v>
          </cell>
          <cell r="HC55">
            <v>0</v>
          </cell>
          <cell r="HD55">
            <v>0</v>
          </cell>
          <cell r="HE55">
            <v>2225.1999999999998</v>
          </cell>
          <cell r="HG55">
            <v>1044</v>
          </cell>
          <cell r="HH55">
            <v>1181.1999999999998</v>
          </cell>
          <cell r="HI55">
            <v>0</v>
          </cell>
          <cell r="HJ55">
            <v>0</v>
          </cell>
          <cell r="HK55">
            <v>2225.1999999999998</v>
          </cell>
          <cell r="HM55">
            <v>1029.671</v>
          </cell>
          <cell r="HN55">
            <v>1044</v>
          </cell>
          <cell r="HO55">
            <v>0</v>
          </cell>
          <cell r="HP55">
            <v>0</v>
          </cell>
          <cell r="HQ55">
            <v>2073.6710000000003</v>
          </cell>
          <cell r="HS55">
            <v>1029.671</v>
          </cell>
          <cell r="HT55">
            <v>1033.1663033268853</v>
          </cell>
          <cell r="HU55">
            <v>1217.7984401653289</v>
          </cell>
          <cell r="HV55">
            <v>1177.5851970050915</v>
          </cell>
          <cell r="HW55">
            <v>4458.2209404973055</v>
          </cell>
          <cell r="HY55">
            <v>1029.671</v>
          </cell>
          <cell r="HZ55">
            <v>0</v>
          </cell>
          <cell r="IA55">
            <v>0</v>
          </cell>
          <cell r="IB55">
            <v>0</v>
          </cell>
          <cell r="IC55">
            <v>1029.671</v>
          </cell>
          <cell r="IE55">
            <v>1029.671</v>
          </cell>
          <cell r="IF55">
            <v>942.37199999999996</v>
          </cell>
          <cell r="IG55">
            <v>1057.49</v>
          </cell>
          <cell r="IH55">
            <v>0</v>
          </cell>
          <cell r="II55">
            <v>3029.5330000000004</v>
          </cell>
          <cell r="IK55">
            <v>1029.671</v>
          </cell>
          <cell r="IL55">
            <v>1402.1140799999994</v>
          </cell>
          <cell r="IM55">
            <v>1069.1999999999998</v>
          </cell>
          <cell r="IN55">
            <v>0</v>
          </cell>
          <cell r="IO55">
            <v>3500.9850799999995</v>
          </cell>
          <cell r="IQ55">
            <v>1029.671</v>
          </cell>
          <cell r="IR55">
            <v>942.37199999999996</v>
          </cell>
          <cell r="IS55">
            <v>1060.5999999999999</v>
          </cell>
          <cell r="IT55">
            <v>947</v>
          </cell>
          <cell r="IU55">
            <v>3979.643</v>
          </cell>
          <cell r="IW55">
            <v>1029.671</v>
          </cell>
          <cell r="IX55">
            <v>942.3</v>
          </cell>
          <cell r="IY55">
            <v>1060.5999999999999</v>
          </cell>
          <cell r="IZ55">
            <v>971.4</v>
          </cell>
          <cell r="JA55">
            <v>4003.971</v>
          </cell>
          <cell r="JC55">
            <v>1029.6470000000002</v>
          </cell>
          <cell r="JD55">
            <v>942.5</v>
          </cell>
          <cell r="JE55">
            <v>1060.5999999999999</v>
          </cell>
          <cell r="JF55">
            <v>961.9</v>
          </cell>
          <cell r="JG55">
            <v>3994.6470000000004</v>
          </cell>
          <cell r="JJ55">
            <v>899.92</v>
          </cell>
          <cell r="JK55">
            <v>975</v>
          </cell>
          <cell r="JL55">
            <v>1264.5999999999999</v>
          </cell>
          <cell r="JM55">
            <v>1198.9929999999999</v>
          </cell>
          <cell r="JN55">
            <v>4338.5129999999999</v>
          </cell>
          <cell r="JP55">
            <v>1043.9739999999999</v>
          </cell>
          <cell r="JV55">
            <v>1029.671</v>
          </cell>
          <cell r="JW55">
            <v>1044.0005000000001</v>
          </cell>
          <cell r="JX55">
            <v>1340.981</v>
          </cell>
          <cell r="JY55">
            <v>1259.8118979999999</v>
          </cell>
          <cell r="JZ55">
            <v>4674.4643980000001</v>
          </cell>
          <cell r="KB55">
            <v>1029.671</v>
          </cell>
          <cell r="KC55">
            <v>1015.7139999999999</v>
          </cell>
          <cell r="KD55">
            <v>1340.981</v>
          </cell>
          <cell r="KE55">
            <v>1259.8118979999999</v>
          </cell>
          <cell r="KF55">
            <v>4646.1778980000008</v>
          </cell>
          <cell r="KH55">
            <v>1029.671</v>
          </cell>
          <cell r="KI55">
            <v>1044.0005000000001</v>
          </cell>
          <cell r="KJ55">
            <v>1055.44</v>
          </cell>
          <cell r="KK55">
            <v>0</v>
          </cell>
          <cell r="KL55">
            <v>3129.1115</v>
          </cell>
          <cell r="KN55">
            <v>1029.671</v>
          </cell>
          <cell r="KO55">
            <v>942.37199999999996</v>
          </cell>
          <cell r="KP55">
            <v>1047.1999999999998</v>
          </cell>
          <cell r="KQ55">
            <v>0</v>
          </cell>
          <cell r="KR55">
            <v>3019.2429999999999</v>
          </cell>
          <cell r="KT55">
            <v>1029.6470000000002</v>
          </cell>
          <cell r="KU55">
            <v>942.5</v>
          </cell>
          <cell r="KV55">
            <v>1060.5999999999999</v>
          </cell>
          <cell r="KW55">
            <v>981.173</v>
          </cell>
          <cell r="KX55">
            <v>4013.9199999999996</v>
          </cell>
          <cell r="KZ55">
            <v>1029.6470000000002</v>
          </cell>
          <cell r="LA55">
            <v>942.5</v>
          </cell>
          <cell r="LB55">
            <v>1060.5999999999999</v>
          </cell>
          <cell r="LC55">
            <v>961.82999999999993</v>
          </cell>
          <cell r="LD55">
            <v>3994.5769999999993</v>
          </cell>
          <cell r="LF55">
            <v>860.97900000000004</v>
          </cell>
          <cell r="LG55">
            <v>1000.042</v>
          </cell>
          <cell r="LH55">
            <v>1343.9849999999997</v>
          </cell>
          <cell r="LI55">
            <v>1153.4679999999998</v>
          </cell>
          <cell r="LJ55">
            <v>4358.4740000000002</v>
          </cell>
          <cell r="LL55">
            <v>1060.5999999999999</v>
          </cell>
          <cell r="LN55">
            <v>1030</v>
          </cell>
          <cell r="LO55">
            <v>942</v>
          </cell>
          <cell r="LP55">
            <v>1061</v>
          </cell>
          <cell r="LQ55">
            <v>954.91295678565234</v>
          </cell>
          <cell r="LR55">
            <v>3988.0156027295347</v>
          </cell>
        </row>
        <row r="57">
          <cell r="C57" t="str">
            <v>Gross Margin $</v>
          </cell>
          <cell r="D57">
            <v>444.82229746999997</v>
          </cell>
          <cell r="E57">
            <v>458.76244193000002</v>
          </cell>
          <cell r="F57">
            <v>521.31959286999995</v>
          </cell>
          <cell r="G57">
            <v>552.54630871000006</v>
          </cell>
          <cell r="H57">
            <v>1977.55064098</v>
          </cell>
          <cell r="J57">
            <v>487</v>
          </cell>
          <cell r="K57">
            <v>498</v>
          </cell>
          <cell r="L57">
            <v>493.98041199252202</v>
          </cell>
          <cell r="M57">
            <v>418.46899999999999</v>
          </cell>
          <cell r="N57">
            <v>1897.4494119925221</v>
          </cell>
          <cell r="P57">
            <v>326</v>
          </cell>
          <cell r="Q57">
            <v>232.154</v>
          </cell>
          <cell r="R57">
            <v>238.6</v>
          </cell>
          <cell r="S57">
            <v>283.16000000000003</v>
          </cell>
          <cell r="T57">
            <v>1079.914</v>
          </cell>
          <cell r="V57">
            <v>446.62229747000003</v>
          </cell>
          <cell r="W57">
            <v>459.56244193000003</v>
          </cell>
          <cell r="X57">
            <v>522.41959286999997</v>
          </cell>
          <cell r="Y57">
            <v>553.74630870999999</v>
          </cell>
          <cell r="Z57">
            <v>1982.6506409799999</v>
          </cell>
          <cell r="AB57">
            <v>488.15605815000004</v>
          </cell>
          <cell r="AC57">
            <v>498.77265849999998</v>
          </cell>
          <cell r="AD57">
            <v>494.89019999999999</v>
          </cell>
          <cell r="AE57">
            <v>417.875</v>
          </cell>
          <cell r="AF57">
            <v>1899.6939166500001</v>
          </cell>
          <cell r="AH57">
            <v>326.72000000000003</v>
          </cell>
          <cell r="AI57">
            <v>265.95339999999999</v>
          </cell>
          <cell r="AJ57">
            <v>239.047</v>
          </cell>
          <cell r="AK57">
            <v>283.86173100000002</v>
          </cell>
          <cell r="AL57">
            <v>1115.5821310000001</v>
          </cell>
          <cell r="AN57">
            <v>480.46777730000002</v>
          </cell>
          <cell r="AO57">
            <v>490.7</v>
          </cell>
          <cell r="AP57">
            <v>542.5</v>
          </cell>
          <cell r="AQ57">
            <v>551.25</v>
          </cell>
          <cell r="AR57">
            <v>2064.9177773000001</v>
          </cell>
          <cell r="AT57">
            <v>420.04339649999997</v>
          </cell>
          <cell r="AU57">
            <v>446.08689649999997</v>
          </cell>
          <cell r="AV57">
            <v>502.02729330000011</v>
          </cell>
          <cell r="AW57">
            <v>510.79840827499982</v>
          </cell>
          <cell r="AX57">
            <v>1878.9559945749997</v>
          </cell>
          <cell r="AZ57">
            <v>420.04339649999997</v>
          </cell>
          <cell r="BA57">
            <v>446.08689649999997</v>
          </cell>
          <cell r="BB57">
            <v>502.02729330000011</v>
          </cell>
          <cell r="BC57">
            <v>510.79840827499982</v>
          </cell>
          <cell r="BD57">
            <v>1878.9559945749997</v>
          </cell>
          <cell r="BF57">
            <v>420.04339649999997</v>
          </cell>
          <cell r="BG57">
            <v>446.08689649999997</v>
          </cell>
          <cell r="BH57">
            <v>482.26497124000002</v>
          </cell>
          <cell r="BI57">
            <v>474.45437069999974</v>
          </cell>
          <cell r="BJ57">
            <v>1822.8496349399998</v>
          </cell>
          <cell r="BL57">
            <v>346.25749999999994</v>
          </cell>
          <cell r="BM57">
            <v>408.23539999999997</v>
          </cell>
          <cell r="BN57">
            <v>466.59440000000012</v>
          </cell>
          <cell r="BO57">
            <v>483.55110000000002</v>
          </cell>
          <cell r="BP57">
            <v>1704.6384000000003</v>
          </cell>
          <cell r="BR57">
            <v>482.46777730000002</v>
          </cell>
          <cell r="BS57">
            <v>492.7</v>
          </cell>
          <cell r="BT57">
            <v>544.5</v>
          </cell>
          <cell r="BU57">
            <v>553.25</v>
          </cell>
          <cell r="BV57">
            <v>2072.9177773000001</v>
          </cell>
          <cell r="BX57">
            <v>420.74339649999996</v>
          </cell>
          <cell r="BY57">
            <v>446.78689650000001</v>
          </cell>
          <cell r="BZ57">
            <v>502.62729330000002</v>
          </cell>
          <cell r="CA57">
            <v>511.49840827499997</v>
          </cell>
          <cell r="CB57">
            <v>1881.655994575</v>
          </cell>
          <cell r="CD57">
            <v>357.72199999999998</v>
          </cell>
          <cell r="CE57">
            <v>408.66600000000005</v>
          </cell>
          <cell r="CF57">
            <v>516.09899999999993</v>
          </cell>
          <cell r="CG57">
            <v>523.15</v>
          </cell>
          <cell r="CH57">
            <v>1805.6370000000002</v>
          </cell>
          <cell r="CJ57">
            <v>420.72199999999998</v>
          </cell>
          <cell r="CK57">
            <v>446.916</v>
          </cell>
          <cell r="CL57">
            <v>482.85899999999998</v>
          </cell>
          <cell r="CM57">
            <v>475.06499999999994</v>
          </cell>
          <cell r="CN57">
            <v>1825.5619999999999</v>
          </cell>
          <cell r="CP57">
            <v>352.03583443872691</v>
          </cell>
          <cell r="CQ57">
            <v>393.52247249999999</v>
          </cell>
          <cell r="CR57">
            <v>471.25818999999996</v>
          </cell>
          <cell r="CS57">
            <v>479.52606000000003</v>
          </cell>
          <cell r="CT57">
            <v>1696.3425569387268</v>
          </cell>
          <cell r="CV57">
            <v>352.03583443872691</v>
          </cell>
          <cell r="CW57">
            <v>393.52247249999999</v>
          </cell>
          <cell r="CX57">
            <v>471.25818999999996</v>
          </cell>
          <cell r="CY57">
            <v>479.52606000000003</v>
          </cell>
          <cell r="CZ57">
            <v>1696.3425569387268</v>
          </cell>
          <cell r="DB57">
            <v>295.5</v>
          </cell>
          <cell r="DC57">
            <v>322.22399999999999</v>
          </cell>
          <cell r="DD57">
            <v>429.923</v>
          </cell>
          <cell r="DE57">
            <v>419.12299999999999</v>
          </cell>
          <cell r="DF57">
            <v>1466.77</v>
          </cell>
          <cell r="DH57">
            <v>287.29166666666669</v>
          </cell>
          <cell r="DI57">
            <v>313.96184615384612</v>
          </cell>
          <cell r="DJ57">
            <v>414.62929644268775</v>
          </cell>
          <cell r="DK57">
            <v>403.74233944954125</v>
          </cell>
          <cell r="DL57">
            <v>1419.6251487127417</v>
          </cell>
          <cell r="DN57">
            <v>287.29166666666669</v>
          </cell>
          <cell r="DO57">
            <v>313.96184615384612</v>
          </cell>
          <cell r="DP57">
            <v>414.62929644268775</v>
          </cell>
          <cell r="DQ57">
            <v>403.74233944954125</v>
          </cell>
          <cell r="DR57">
            <v>1419.6251487127417</v>
          </cell>
          <cell r="DU57">
            <v>357.93189240000004</v>
          </cell>
          <cell r="DV57">
            <v>319.7</v>
          </cell>
          <cell r="DW57">
            <v>290</v>
          </cell>
          <cell r="EA57">
            <v>357</v>
          </cell>
          <cell r="EB57">
            <v>333.45748000000003</v>
          </cell>
          <cell r="EE57">
            <v>690.45748000000003</v>
          </cell>
          <cell r="EG57">
            <v>357</v>
          </cell>
          <cell r="EK57">
            <v>357</v>
          </cell>
          <cell r="EM57">
            <v>357.72199999999998</v>
          </cell>
          <cell r="EN57">
            <v>408.66600000000005</v>
          </cell>
          <cell r="EO57">
            <v>516.09899999999993</v>
          </cell>
          <cell r="EP57">
            <v>523.15</v>
          </cell>
          <cell r="EQ57">
            <v>1805.6370000000002</v>
          </cell>
          <cell r="ES57">
            <v>326.72000000000003</v>
          </cell>
          <cell r="ET57">
            <v>329.6</v>
          </cell>
          <cell r="EU57">
            <v>427.22649999999999</v>
          </cell>
          <cell r="EV57">
            <v>426.29250000000002</v>
          </cell>
          <cell r="EW57">
            <v>1509.8389999999999</v>
          </cell>
          <cell r="EY57">
            <v>326.72000000000003</v>
          </cell>
          <cell r="EZ57">
            <v>297</v>
          </cell>
          <cell r="FA57">
            <v>427.22649999999999</v>
          </cell>
          <cell r="FB57">
            <v>426.29250000000002</v>
          </cell>
          <cell r="FC57">
            <v>1477.239</v>
          </cell>
          <cell r="FE57">
            <v>326.72000000000003</v>
          </cell>
          <cell r="FF57">
            <v>324</v>
          </cell>
          <cell r="FI57">
            <v>650.72</v>
          </cell>
          <cell r="FK57">
            <v>326.72000000000003</v>
          </cell>
          <cell r="FL57">
            <v>324</v>
          </cell>
          <cell r="FO57">
            <v>650.72</v>
          </cell>
          <cell r="FQ57">
            <v>326.72000000000003</v>
          </cell>
          <cell r="FR57">
            <v>265.55340000000001</v>
          </cell>
          <cell r="FS57">
            <v>300</v>
          </cell>
          <cell r="FT57">
            <v>330</v>
          </cell>
          <cell r="FU57">
            <v>1222.2734</v>
          </cell>
          <cell r="FW57">
            <v>326.72000000000003</v>
          </cell>
          <cell r="FX57">
            <v>357.79939999999999</v>
          </cell>
          <cell r="FY57">
            <v>297</v>
          </cell>
          <cell r="FZ57">
            <v>301</v>
          </cell>
          <cell r="GA57">
            <v>1282.5194000000001</v>
          </cell>
          <cell r="GC57">
            <v>326.72000000000003</v>
          </cell>
          <cell r="GD57">
            <v>265.95339999999999</v>
          </cell>
          <cell r="GE57">
            <v>304.04700000000003</v>
          </cell>
          <cell r="GF57">
            <v>298.10000000000002</v>
          </cell>
          <cell r="GG57">
            <v>1194.8204000000001</v>
          </cell>
          <cell r="GI57">
            <v>326.72000000000003</v>
          </cell>
          <cell r="GJ57">
            <v>265.60000000000002</v>
          </cell>
          <cell r="GK57">
            <v>304.3</v>
          </cell>
          <cell r="GL57">
            <v>287.10000000000002</v>
          </cell>
          <cell r="GM57">
            <v>1183.7200000000003</v>
          </cell>
          <cell r="GO57">
            <v>326.72000000000003</v>
          </cell>
          <cell r="GP57">
            <v>265.95339999999999</v>
          </cell>
          <cell r="GQ57">
            <v>304.3</v>
          </cell>
          <cell r="GR57">
            <v>295</v>
          </cell>
          <cell r="GS57">
            <v>1191.9734000000001</v>
          </cell>
          <cell r="GU57">
            <v>358.8</v>
          </cell>
          <cell r="GV57">
            <v>408.66600000000005</v>
          </cell>
          <cell r="GW57">
            <v>516.09899999999993</v>
          </cell>
          <cell r="GX57">
            <v>523.15</v>
          </cell>
          <cell r="GY57">
            <v>1806.7150000000001</v>
          </cell>
          <cell r="HA57">
            <v>346.4</v>
          </cell>
          <cell r="HB57">
            <v>394</v>
          </cell>
          <cell r="HC57">
            <v>516.09899999999993</v>
          </cell>
          <cell r="HD57">
            <v>523.15</v>
          </cell>
          <cell r="HE57">
            <v>1779.6489999999999</v>
          </cell>
          <cell r="HG57">
            <v>346.4</v>
          </cell>
          <cell r="HH57">
            <v>394</v>
          </cell>
          <cell r="HI57">
            <v>516.09899999999993</v>
          </cell>
          <cell r="HJ57">
            <v>523.15</v>
          </cell>
          <cell r="HK57">
            <v>1779.6489999999999</v>
          </cell>
          <cell r="HM57">
            <v>326.72000000000003</v>
          </cell>
          <cell r="HN57">
            <v>326.91609999999997</v>
          </cell>
          <cell r="HO57">
            <v>516.09899999999993</v>
          </cell>
          <cell r="HP57">
            <v>523.15</v>
          </cell>
          <cell r="HQ57">
            <v>1692.8851</v>
          </cell>
          <cell r="HS57">
            <v>326.72000000000003</v>
          </cell>
          <cell r="HT57">
            <v>324</v>
          </cell>
          <cell r="HU57">
            <v>358.70632329378276</v>
          </cell>
          <cell r="HV57">
            <v>399.33607614704329</v>
          </cell>
          <cell r="HW57">
            <v>1408.7623994408261</v>
          </cell>
          <cell r="HY57">
            <v>326.72000000000003</v>
          </cell>
          <cell r="HZ57">
            <v>0</v>
          </cell>
          <cell r="IA57">
            <v>0</v>
          </cell>
          <cell r="IB57">
            <v>0</v>
          </cell>
          <cell r="IC57">
            <v>326.72000000000003</v>
          </cell>
          <cell r="IE57">
            <v>326.72000000000003</v>
          </cell>
          <cell r="IF57">
            <v>265.95339999999999</v>
          </cell>
          <cell r="IG57">
            <v>300.5</v>
          </cell>
          <cell r="IH57">
            <v>0</v>
          </cell>
          <cell r="II57">
            <v>893.17340000000002</v>
          </cell>
          <cell r="IK57">
            <v>326.72000000000003</v>
          </cell>
          <cell r="IL57">
            <v>490.7</v>
          </cell>
          <cell r="IM57">
            <v>291.39999999999998</v>
          </cell>
          <cell r="IN57">
            <v>0</v>
          </cell>
          <cell r="IO57">
            <v>1108.8200000000002</v>
          </cell>
          <cell r="IQ57">
            <v>326.72000000000003</v>
          </cell>
          <cell r="IR57">
            <v>265.95339999999999</v>
          </cell>
          <cell r="IS57">
            <v>239.047</v>
          </cell>
          <cell r="IT57">
            <v>285</v>
          </cell>
          <cell r="IU57">
            <v>1116.7204000000002</v>
          </cell>
          <cell r="IW57">
            <v>326.72000000000003</v>
          </cell>
          <cell r="IX57">
            <v>265.95339999999999</v>
          </cell>
          <cell r="IY57">
            <v>304.04700000000003</v>
          </cell>
          <cell r="IZ57">
            <v>295.2</v>
          </cell>
          <cell r="JA57">
            <v>1191.9204</v>
          </cell>
          <cell r="JC57">
            <v>326.72000000000003</v>
          </cell>
          <cell r="JD57">
            <v>265.60000000000002</v>
          </cell>
          <cell r="JE57">
            <v>304.3</v>
          </cell>
          <cell r="JF57">
            <v>285.60000000000002</v>
          </cell>
          <cell r="JG57">
            <v>1182.2200000000003</v>
          </cell>
          <cell r="JJ57">
            <v>295.5</v>
          </cell>
          <cell r="JK57">
            <v>322.22399999999999</v>
          </cell>
          <cell r="JL57">
            <v>429.923</v>
          </cell>
          <cell r="JM57">
            <v>419.12299999999999</v>
          </cell>
          <cell r="JN57">
            <v>1466.77</v>
          </cell>
          <cell r="JP57">
            <v>345.86100000000005</v>
          </cell>
          <cell r="JV57">
            <v>326.72000000000003</v>
          </cell>
          <cell r="JW57">
            <v>332.73699999999997</v>
          </cell>
          <cell r="JZ57">
            <v>659.45699999999999</v>
          </cell>
          <cell r="KB57">
            <v>326.72000000000003</v>
          </cell>
          <cell r="KC57">
            <v>314.76900000000001</v>
          </cell>
          <cell r="KF57">
            <v>641.48900000000003</v>
          </cell>
          <cell r="KH57">
            <v>326.72000000000003</v>
          </cell>
          <cell r="KI57">
            <v>332.73699999999997</v>
          </cell>
          <cell r="KJ57">
            <v>312.5</v>
          </cell>
          <cell r="KL57">
            <v>971.95699999999999</v>
          </cell>
          <cell r="KN57">
            <v>326.72000000000003</v>
          </cell>
          <cell r="KO57">
            <v>265.95339999999999</v>
          </cell>
          <cell r="KP57">
            <v>284.7</v>
          </cell>
          <cell r="KR57">
            <v>877.37339999999995</v>
          </cell>
          <cell r="KT57">
            <v>326.72000000000003</v>
          </cell>
          <cell r="KU57">
            <v>265.95339999999999</v>
          </cell>
          <cell r="KV57">
            <v>304.04700000000003</v>
          </cell>
          <cell r="KW57">
            <v>298.21800000000002</v>
          </cell>
          <cell r="KX57">
            <v>1194.9384</v>
          </cell>
          <cell r="KZ57">
            <v>326.72000000000003</v>
          </cell>
          <cell r="LA57">
            <v>265.95339999999999</v>
          </cell>
          <cell r="LB57">
            <v>304.04700000000003</v>
          </cell>
          <cell r="LC57">
            <v>284.45699999999999</v>
          </cell>
          <cell r="LD57">
            <v>1181.1774</v>
          </cell>
          <cell r="LF57">
            <v>290.517</v>
          </cell>
          <cell r="LG57">
            <v>276.18299999999999</v>
          </cell>
          <cell r="LH57">
            <v>371.75200000000001</v>
          </cell>
          <cell r="LI57">
            <v>344.31469999999996</v>
          </cell>
          <cell r="LJ57">
            <v>1282.7666999999999</v>
          </cell>
          <cell r="LL57">
            <v>304.39999999999998</v>
          </cell>
          <cell r="LN57">
            <v>327</v>
          </cell>
          <cell r="LO57">
            <v>254.40740740740742</v>
          </cell>
          <cell r="LP57">
            <v>246.5</v>
          </cell>
          <cell r="LQ57">
            <v>285.85010132825636</v>
          </cell>
          <cell r="LR57">
            <v>1113.1987048048093</v>
          </cell>
        </row>
        <row r="58">
          <cell r="C58" t="str">
            <v>Gross Margin %</v>
          </cell>
          <cell r="D58">
            <v>0.40893365034147566</v>
          </cell>
          <cell r="E58">
            <v>0.39505564416349614</v>
          </cell>
          <cell r="F58">
            <v>0.35685257557657962</v>
          </cell>
          <cell r="G58">
            <v>0.34771000000000002</v>
          </cell>
          <cell r="H58">
            <v>0.37319281679212524</v>
          </cell>
          <cell r="J58">
            <v>0.34854000000000002</v>
          </cell>
          <cell r="K58">
            <v>0.34557316069591565</v>
          </cell>
          <cell r="L58">
            <v>0.3458</v>
          </cell>
          <cell r="M58">
            <v>0.3376547194474479</v>
          </cell>
          <cell r="N58">
            <v>0.34460892376274405</v>
          </cell>
          <cell r="P58">
            <v>0.3166059838530948</v>
          </cell>
          <cell r="Q58">
            <v>0.2463506980258327</v>
          </cell>
          <cell r="R58">
            <v>0.2249033839193138</v>
          </cell>
          <cell r="S58">
            <v>0.29568893140133751</v>
          </cell>
          <cell r="T58">
            <v>0.27061641053373059</v>
          </cell>
          <cell r="V58">
            <v>0.41066408208818528</v>
          </cell>
          <cell r="W58">
            <v>0.39574493436050667</v>
          </cell>
          <cell r="X58">
            <v>0.35760554522994176</v>
          </cell>
          <cell r="Y58">
            <v>0.34843437110622083</v>
          </cell>
          <cell r="Z58">
            <v>0.37415958149489842</v>
          </cell>
          <cell r="AB58">
            <v>0.34939268850773891</v>
          </cell>
          <cell r="AC58">
            <v>0.34610932543483847</v>
          </cell>
          <cell r="AD58">
            <v>0.346436876858572</v>
          </cell>
          <cell r="AE58">
            <v>0.33717543208481943</v>
          </cell>
          <cell r="AF58">
            <v>0.34501656379230444</v>
          </cell>
          <cell r="AH58">
            <v>0.31730523633277036</v>
          </cell>
          <cell r="AI58">
            <v>0.28221700135403005</v>
          </cell>
          <cell r="AJ58">
            <v>0.22538845936262494</v>
          </cell>
          <cell r="AK58">
            <v>0.29642171177116794</v>
          </cell>
          <cell r="AL58">
            <v>0.27955451262488501</v>
          </cell>
          <cell r="AN58">
            <v>0.35</v>
          </cell>
          <cell r="AO58">
            <v>0.35</v>
          </cell>
          <cell r="AP58">
            <v>0.35</v>
          </cell>
          <cell r="AQ58">
            <v>0.35</v>
          </cell>
          <cell r="AR58">
            <v>0.35</v>
          </cell>
          <cell r="AT58">
            <v>0.35</v>
          </cell>
          <cell r="AU58">
            <v>0.35</v>
          </cell>
          <cell r="AV58">
            <v>0.34625</v>
          </cell>
          <cell r="AW58">
            <v>0.34625</v>
          </cell>
          <cell r="AX58">
            <v>0.34796858047824691</v>
          </cell>
          <cell r="AZ58">
            <v>0.35</v>
          </cell>
          <cell r="BA58">
            <v>0.35</v>
          </cell>
          <cell r="BB58">
            <v>0.34625</v>
          </cell>
          <cell r="BC58">
            <v>0.34625</v>
          </cell>
          <cell r="BD58">
            <v>0.34796858047824691</v>
          </cell>
          <cell r="BF58">
            <v>0.35</v>
          </cell>
          <cell r="BG58">
            <v>0.35</v>
          </cell>
          <cell r="BH58">
            <v>0.34449999999999997</v>
          </cell>
          <cell r="BI58">
            <v>0.34499999999999997</v>
          </cell>
          <cell r="BJ58">
            <v>0.34715718548168634</v>
          </cell>
          <cell r="BL58">
            <v>0.35</v>
          </cell>
          <cell r="BM58">
            <v>0.35</v>
          </cell>
          <cell r="BN58">
            <v>0.34625</v>
          </cell>
          <cell r="BO58">
            <v>0.34625</v>
          </cell>
          <cell r="BP58">
            <v>0.34610260616741528</v>
          </cell>
          <cell r="BR58">
            <v>0.35</v>
          </cell>
          <cell r="BS58">
            <v>0.35</v>
          </cell>
          <cell r="BT58">
            <v>0.35</v>
          </cell>
          <cell r="BU58">
            <v>0.35</v>
          </cell>
          <cell r="BV58">
            <v>0.35</v>
          </cell>
          <cell r="BX58">
            <v>0.35058327306664366</v>
          </cell>
          <cell r="BY58">
            <v>0.35054922034680303</v>
          </cell>
          <cell r="BZ58">
            <v>0.34666382212236779</v>
          </cell>
          <cell r="CA58">
            <v>0.34672450226170159</v>
          </cell>
          <cell r="CB58">
            <v>0.34846860026051113</v>
          </cell>
          <cell r="CD58">
            <v>0.34068761904761902</v>
          </cell>
          <cell r="CE58">
            <v>0.34055500000000005</v>
          </cell>
          <cell r="CF58">
            <v>0.34637516778523486</v>
          </cell>
          <cell r="CG58">
            <v>0.3464569536423841</v>
          </cell>
          <cell r="CH58">
            <v>0.34393085714285715</v>
          </cell>
          <cell r="CJ58">
            <v>0.35056544449211446</v>
          </cell>
          <cell r="CK58">
            <v>0.35065051501686512</v>
          </cell>
          <cell r="CL58">
            <v>0.34492433707613845</v>
          </cell>
          <cell r="CM58">
            <v>0.34544401974459471</v>
          </cell>
          <cell r="CN58">
            <v>0.34774024594783703</v>
          </cell>
          <cell r="CP58">
            <v>0.33543195277630006</v>
          </cell>
          <cell r="CQ58">
            <v>0.34213097825614458</v>
          </cell>
          <cell r="CR58">
            <v>0.34907238357666126</v>
          </cell>
          <cell r="CS58">
            <v>0.35523869705971689</v>
          </cell>
          <cell r="CT58">
            <v>0.34621991483785985</v>
          </cell>
          <cell r="CV58">
            <v>0.33543195277630006</v>
          </cell>
          <cell r="CW58">
            <v>0.34213097825614458</v>
          </cell>
          <cell r="CX58">
            <v>0.34907238357666126</v>
          </cell>
          <cell r="CY58">
            <v>0.35523869705971689</v>
          </cell>
          <cell r="CZ58">
            <v>0.34621991483785985</v>
          </cell>
          <cell r="DB58">
            <v>0.3283223892536915</v>
          </cell>
          <cell r="DC58">
            <v>0.33038856214779633</v>
          </cell>
          <cell r="DD58">
            <v>0.3376378083852839</v>
          </cell>
          <cell r="DE58">
            <v>0.34979882038052618</v>
          </cell>
          <cell r="DF58">
            <v>0.33743463910572008</v>
          </cell>
          <cell r="DH58">
            <v>0.3282521863469276</v>
          </cell>
          <cell r="DI58">
            <v>0.33063401472040915</v>
          </cell>
          <cell r="DJ58">
            <v>0.33976449963061894</v>
          </cell>
          <cell r="DK58">
            <v>0.34961057631921666</v>
          </cell>
          <cell r="DL58">
            <v>0.33800847306303694</v>
          </cell>
          <cell r="DN58">
            <v>0.328363355125802</v>
          </cell>
          <cell r="DO58">
            <v>0.33048615384615382</v>
          </cell>
          <cell r="DP58">
            <v>0.33997154513175448</v>
          </cell>
          <cell r="DQ58">
            <v>0.34956258561700482</v>
          </cell>
          <cell r="DR58">
            <v>0.33804518493281049</v>
          </cell>
          <cell r="DU58">
            <v>0.34</v>
          </cell>
          <cell r="DV58">
            <v>0.32002002002002</v>
          </cell>
          <cell r="DW58">
            <v>0.28999999999999998</v>
          </cell>
          <cell r="EA58">
            <v>0.33967649857278781</v>
          </cell>
          <cell r="EB58">
            <v>0.31955676090081458</v>
          </cell>
          <cell r="EC58" t="e">
            <v>#DIV/0!</v>
          </cell>
          <cell r="ED58" t="e">
            <v>#DIV/0!</v>
          </cell>
          <cell r="EE58">
            <v>0.32965265218429218</v>
          </cell>
          <cell r="EG58">
            <v>0.33967649857278781</v>
          </cell>
          <cell r="EH58" t="e">
            <v>#DIV/0!</v>
          </cell>
          <cell r="EI58" t="e">
            <v>#DIV/0!</v>
          </cell>
          <cell r="EJ58" t="e">
            <v>#DIV/0!</v>
          </cell>
          <cell r="EK58">
            <v>0.33967649857278781</v>
          </cell>
          <cell r="EM58">
            <v>0.34068761904761902</v>
          </cell>
          <cell r="EN58">
            <v>0.34055500000000005</v>
          </cell>
          <cell r="EO58">
            <v>0.34637516778523486</v>
          </cell>
          <cell r="EP58">
            <v>0.3464569536423841</v>
          </cell>
          <cell r="EQ58">
            <v>0.34393085714285715</v>
          </cell>
          <cell r="ES58">
            <v>0.31733605550272881</v>
          </cell>
          <cell r="ET58">
            <v>0.32001584544477452</v>
          </cell>
          <cell r="EU58">
            <v>0.32050000000000001</v>
          </cell>
          <cell r="EV58">
            <v>0.33889220128786068</v>
          </cell>
          <cell r="EW58">
            <v>0.32466723435732686</v>
          </cell>
          <cell r="EY58">
            <v>0.31733605550272881</v>
          </cell>
          <cell r="EZ58">
            <v>0.29203539823008851</v>
          </cell>
          <cell r="FA58">
            <v>0.32050000000000001</v>
          </cell>
          <cell r="FB58">
            <v>0.33889220128786068</v>
          </cell>
          <cell r="FC58">
            <v>0.31854409439972781</v>
          </cell>
          <cell r="FE58">
            <v>0.31733605550272881</v>
          </cell>
          <cell r="FF58">
            <v>0.31358885017421601</v>
          </cell>
          <cell r="FG58" t="e">
            <v>#DIV/0!</v>
          </cell>
          <cell r="FH58" t="e">
            <v>#DIV/0!</v>
          </cell>
          <cell r="FI58">
            <v>0.3154591566392973</v>
          </cell>
          <cell r="FK58">
            <v>0.31733605550272881</v>
          </cell>
          <cell r="FL58">
            <v>0.31358885017421601</v>
          </cell>
          <cell r="FM58" t="e">
            <v>#DIV/0!</v>
          </cell>
          <cell r="FN58" t="e">
            <v>#DIV/0!</v>
          </cell>
          <cell r="FO58">
            <v>0.3154591566392973</v>
          </cell>
          <cell r="FQ58">
            <v>0.31733605550272881</v>
          </cell>
          <cell r="FR58">
            <v>0.28179254052539765</v>
          </cell>
          <cell r="FS58">
            <v>0.29997300242978131</v>
          </cell>
          <cell r="FT58">
            <v>0.3300165008250413</v>
          </cell>
          <cell r="FU58">
            <v>0.30771597673059703</v>
          </cell>
          <cell r="FW58">
            <v>0.31730523633277036</v>
          </cell>
          <cell r="FX58">
            <v>0.37967957452046541</v>
          </cell>
          <cell r="FY58">
            <v>0.2854945688743632</v>
          </cell>
          <cell r="FZ58">
            <v>0.28522694968255474</v>
          </cell>
          <cell r="GA58">
            <v>0.31529792560458236</v>
          </cell>
          <cell r="GC58">
            <v>0.31731263238760465</v>
          </cell>
          <cell r="GD58">
            <v>0.28217867374005301</v>
          </cell>
          <cell r="GE58">
            <v>0.28667452385442205</v>
          </cell>
          <cell r="GF58">
            <v>0.3038116591928251</v>
          </cell>
          <cell r="GG58">
            <v>0.29766720885950909</v>
          </cell>
          <cell r="GI58">
            <v>0.31731263238760465</v>
          </cell>
          <cell r="GJ58">
            <v>0.2818037135278515</v>
          </cell>
          <cell r="GK58">
            <v>0.28691306807467476</v>
          </cell>
          <cell r="GL58">
            <v>0.30047095761381476</v>
          </cell>
          <cell r="GM58">
            <v>0.29680207870776315</v>
          </cell>
          <cell r="GO58">
            <v>0.31731263238760465</v>
          </cell>
          <cell r="GP58">
            <v>0.28217867374005301</v>
          </cell>
          <cell r="GQ58">
            <v>0.28691306807467476</v>
          </cell>
          <cell r="GR58">
            <v>0.3035916435113718</v>
          </cell>
          <cell r="GS58">
            <v>0.29766242380033997</v>
          </cell>
          <cell r="GU58">
            <v>0.34292267991971703</v>
          </cell>
          <cell r="GV58">
            <v>0.34055500000000005</v>
          </cell>
          <cell r="GW58">
            <v>0.34639841600107385</v>
          </cell>
          <cell r="GX58">
            <v>0.34645695364238405</v>
          </cell>
          <cell r="GY58">
            <v>0.34438545995196523</v>
          </cell>
          <cell r="HA58">
            <v>0.33180076628352489</v>
          </cell>
          <cell r="HB58">
            <v>0.33355909244835763</v>
          </cell>
          <cell r="HC58" t="e">
            <v>#DIV/0!</v>
          </cell>
          <cell r="HD58" t="e">
            <v>#DIV/0!</v>
          </cell>
          <cell r="HE58">
            <v>0.7997703577206543</v>
          </cell>
          <cell r="HG58">
            <v>0.33180076628352489</v>
          </cell>
          <cell r="HH58">
            <v>0.33355909244835763</v>
          </cell>
          <cell r="HI58" t="e">
            <v>#DIV/0!</v>
          </cell>
          <cell r="HJ58" t="e">
            <v>#DIV/0!</v>
          </cell>
          <cell r="HK58">
            <v>0.7997703577206543</v>
          </cell>
          <cell r="HM58">
            <v>0.31730523633277036</v>
          </cell>
          <cell r="HN58">
            <v>0.31313802681992337</v>
          </cell>
          <cell r="HO58" t="e">
            <v>#DIV/0!</v>
          </cell>
          <cell r="HP58" t="e">
            <v>#DIV/0!</v>
          </cell>
          <cell r="HQ58">
            <v>0.81637111190733713</v>
          </cell>
          <cell r="HS58">
            <v>0.31730523633277036</v>
          </cell>
          <cell r="HT58">
            <v>0.31359907786064239</v>
          </cell>
          <cell r="HU58">
            <v>0.29455311442596743</v>
          </cell>
          <cell r="HV58">
            <v>0.33911438184061743</v>
          </cell>
          <cell r="HW58">
            <v>0.31599205563008315</v>
          </cell>
          <cell r="HY58">
            <v>0.31730523633277036</v>
          </cell>
          <cell r="HZ58" t="e">
            <v>#DIV/0!</v>
          </cell>
          <cell r="IA58" t="e">
            <v>#DIV/0!</v>
          </cell>
          <cell r="IB58" t="e">
            <v>#DIV/0!</v>
          </cell>
          <cell r="IC58">
            <v>0.31730523633277036</v>
          </cell>
          <cell r="IE58">
            <v>0.31730523633277036</v>
          </cell>
          <cell r="IF58">
            <v>0.28221700135403005</v>
          </cell>
          <cell r="IG58">
            <v>0.28416344362594448</v>
          </cell>
          <cell r="IH58" t="e">
            <v>#DIV/0!</v>
          </cell>
          <cell r="II58">
            <v>0.29482213925380574</v>
          </cell>
          <cell r="IK58">
            <v>0.31730523633277036</v>
          </cell>
          <cell r="IL58">
            <v>0.34997152300189455</v>
          </cell>
          <cell r="IM58">
            <v>0.27254021698466147</v>
          </cell>
          <cell r="IN58" t="e">
            <v>#DIV/0!</v>
          </cell>
          <cell r="IO58">
            <v>0.31671657395352293</v>
          </cell>
          <cell r="IQ58">
            <v>0.31730523633277036</v>
          </cell>
          <cell r="IR58">
            <v>0.28221700135403005</v>
          </cell>
          <cell r="IS58">
            <v>0.22538845936262494</v>
          </cell>
          <cell r="IT58">
            <v>0.30095036958817317</v>
          </cell>
          <cell r="IU58">
            <v>0.28060818520656255</v>
          </cell>
          <cell r="IW58">
            <v>0.31730523633277036</v>
          </cell>
          <cell r="IX58">
            <v>0.28221700135403005</v>
          </cell>
          <cell r="IY58">
            <v>0.28667452385442205</v>
          </cell>
          <cell r="IZ58">
            <v>0.30389129092032119</v>
          </cell>
          <cell r="JA58">
            <v>0.29768457363951933</v>
          </cell>
          <cell r="JC58">
            <v>0.31731263238760465</v>
          </cell>
          <cell r="JD58">
            <v>0.2818037135278515</v>
          </cell>
          <cell r="JE58">
            <v>0.28691306807467476</v>
          </cell>
          <cell r="JF58">
            <v>0.29691236095228196</v>
          </cell>
          <cell r="JG58">
            <v>0.295951056501363</v>
          </cell>
          <cell r="JJ58">
            <v>0.32836252111298786</v>
          </cell>
          <cell r="JK58">
            <v>0.33048615384615382</v>
          </cell>
          <cell r="JL58">
            <v>0.33996757868100586</v>
          </cell>
          <cell r="JM58">
            <v>0.34956250787118859</v>
          </cell>
          <cell r="JN58">
            <v>0.33808127346858247</v>
          </cell>
          <cell r="JP58">
            <v>0.33129273334393394</v>
          </cell>
          <cell r="JQ58" t="str">
            <v>-</v>
          </cell>
          <cell r="JR58" t="str">
            <v>-</v>
          </cell>
          <cell r="JS58" t="str">
            <v>-</v>
          </cell>
          <cell r="JT58" t="str">
            <v>-</v>
          </cell>
          <cell r="JV58">
            <v>0.31730523633277036</v>
          </cell>
          <cell r="JW58">
            <v>0.31871344889202635</v>
          </cell>
          <cell r="JX58">
            <v>0</v>
          </cell>
          <cell r="JY58">
            <v>0</v>
          </cell>
          <cell r="JZ58">
            <v>0.14107648360358738</v>
          </cell>
          <cell r="KB58">
            <v>0.31730523633277036</v>
          </cell>
          <cell r="KC58">
            <v>0.30989924329092638</v>
          </cell>
          <cell r="KD58">
            <v>0</v>
          </cell>
          <cell r="KE58">
            <v>0</v>
          </cell>
          <cell r="KF58">
            <v>0.13806810976311004</v>
          </cell>
          <cell r="KH58">
            <v>0.31730523633277036</v>
          </cell>
          <cell r="KI58">
            <v>0.31871344889202635</v>
          </cell>
          <cell r="KJ58">
            <v>0.29608504509967404</v>
          </cell>
          <cell r="KK58">
            <v>0</v>
          </cell>
          <cell r="KL58">
            <v>0.31061756667987062</v>
          </cell>
          <cell r="KN58">
            <v>0.31730523633277036</v>
          </cell>
          <cell r="KO58">
            <v>0.28221700135403005</v>
          </cell>
          <cell r="KP58">
            <v>0.2718678380443087</v>
          </cell>
          <cell r="KQ58">
            <v>0</v>
          </cell>
          <cell r="KR58">
            <v>0.2905938342823019</v>
          </cell>
          <cell r="KT58">
            <v>0.31731263238760465</v>
          </cell>
          <cell r="KU58">
            <v>0.28217867374005301</v>
          </cell>
          <cell r="KV58">
            <v>0.28667452385442205</v>
          </cell>
          <cell r="KW58">
            <v>0.30394028372162707</v>
          </cell>
          <cell r="KX58">
            <v>0.29769860884123256</v>
          </cell>
          <cell r="KZ58">
            <v>0.31731263238760465</v>
          </cell>
          <cell r="LA58">
            <v>0.28217867374005301</v>
          </cell>
          <cell r="LB58">
            <v>0.28667452385442205</v>
          </cell>
          <cell r="LC58">
            <v>0.29574560993106891</v>
          </cell>
          <cell r="LD58">
            <v>0.29569523882003029</v>
          </cell>
          <cell r="LF58">
            <v>0.33742634837783497</v>
          </cell>
          <cell r="LG58">
            <v>0.27617140080116631</v>
          </cell>
          <cell r="LH58">
            <v>0.27660427757750278</v>
          </cell>
          <cell r="LI58">
            <v>0.29850390301248064</v>
          </cell>
          <cell r="LJ58">
            <v>0.29431555631627032</v>
          </cell>
          <cell r="LL58">
            <v>0.28700735432773899</v>
          </cell>
          <cell r="LN58">
            <v>0.31747572815533981</v>
          </cell>
          <cell r="LO58">
            <v>0.2700715577573326</v>
          </cell>
          <cell r="LP58">
            <v>0.23232799245994332</v>
          </cell>
          <cell r="LQ58">
            <v>0.29934301683878933</v>
          </cell>
          <cell r="LR58">
            <v>0.279136119285813</v>
          </cell>
        </row>
        <row r="60">
          <cell r="C60" t="str">
            <v>Operating Expenses:</v>
          </cell>
        </row>
        <row r="61">
          <cell r="C61" t="str">
            <v>R&amp;D</v>
          </cell>
          <cell r="D61">
            <v>311.68949334000001</v>
          </cell>
          <cell r="E61">
            <v>308.43830572000002</v>
          </cell>
          <cell r="F61">
            <v>288.01199999999994</v>
          </cell>
          <cell r="G61">
            <v>292.59999999999997</v>
          </cell>
          <cell r="H61">
            <v>1200.73979906</v>
          </cell>
          <cell r="J61">
            <v>270</v>
          </cell>
          <cell r="K61">
            <v>277.10000000000002</v>
          </cell>
          <cell r="L61">
            <v>278.40000000000003</v>
          </cell>
          <cell r="M61">
            <v>237.71899999999999</v>
          </cell>
          <cell r="N61">
            <v>1063.2190000000001</v>
          </cell>
          <cell r="P61">
            <v>242.1</v>
          </cell>
          <cell r="Q61">
            <v>235.09700000000001</v>
          </cell>
          <cell r="R61">
            <v>240.6</v>
          </cell>
          <cell r="S61">
            <v>229.41900000000001</v>
          </cell>
          <cell r="T61">
            <v>947.21600000000001</v>
          </cell>
          <cell r="AB61">
            <v>258.53500000000003</v>
          </cell>
          <cell r="AC61">
            <v>266.41000000000003</v>
          </cell>
          <cell r="AD61">
            <v>267.18300000000005</v>
          </cell>
          <cell r="AE61">
            <v>227.42699999999999</v>
          </cell>
          <cell r="AF61">
            <v>1019.5550000000002</v>
          </cell>
          <cell r="AH61">
            <v>232.1968</v>
          </cell>
          <cell r="AI61">
            <v>225.13200000000001</v>
          </cell>
          <cell r="AJ61">
            <v>233.55071699999999</v>
          </cell>
          <cell r="AK61">
            <v>220.20260000000002</v>
          </cell>
          <cell r="AL61">
            <v>911.08211699999993</v>
          </cell>
          <cell r="AN61">
            <v>274.46415207000001</v>
          </cell>
          <cell r="AO61">
            <v>270.37943161000004</v>
          </cell>
          <cell r="AP61">
            <v>285.75351835999999</v>
          </cell>
          <cell r="AQ61">
            <v>280.56133538</v>
          </cell>
          <cell r="AR61">
            <v>1111</v>
          </cell>
          <cell r="AT61">
            <v>245.9</v>
          </cell>
          <cell r="AU61">
            <v>246.3</v>
          </cell>
          <cell r="AV61">
            <v>259.53750000000002</v>
          </cell>
          <cell r="AW61">
            <v>263.4375</v>
          </cell>
          <cell r="AX61">
            <v>1015.1750000000001</v>
          </cell>
          <cell r="AZ61">
            <v>245.9</v>
          </cell>
          <cell r="BA61">
            <v>246.3</v>
          </cell>
          <cell r="BB61">
            <v>259.53750000000002</v>
          </cell>
          <cell r="BC61">
            <v>263.4375</v>
          </cell>
          <cell r="BD61">
            <v>1015.1750000000001</v>
          </cell>
          <cell r="BF61">
            <v>245</v>
          </cell>
          <cell r="BG61">
            <v>249.8</v>
          </cell>
          <cell r="BH61">
            <v>260.2</v>
          </cell>
          <cell r="BI61">
            <v>263.60000000000002</v>
          </cell>
          <cell r="BJ61">
            <v>1018.6</v>
          </cell>
          <cell r="BP61">
            <v>0</v>
          </cell>
          <cell r="BR61">
            <v>274.46415207000001</v>
          </cell>
          <cell r="BS61">
            <v>270.37943161000004</v>
          </cell>
          <cell r="BT61">
            <v>285.75351835999999</v>
          </cell>
          <cell r="BU61">
            <v>280.56133538</v>
          </cell>
          <cell r="BV61">
            <v>1111</v>
          </cell>
          <cell r="BX61">
            <v>245.9</v>
          </cell>
          <cell r="BY61">
            <v>246.3</v>
          </cell>
          <cell r="BZ61">
            <v>259.53750000000002</v>
          </cell>
          <cell r="CA61">
            <v>263.4375</v>
          </cell>
          <cell r="CB61">
            <v>1015.1750000000001</v>
          </cell>
          <cell r="CD61">
            <v>236.48374999999999</v>
          </cell>
          <cell r="CE61">
            <v>241.99874999999997</v>
          </cell>
          <cell r="CF61">
            <v>248.97375</v>
          </cell>
          <cell r="CG61">
            <v>249.41374999999999</v>
          </cell>
          <cell r="CH61">
            <v>976.86999999999989</v>
          </cell>
          <cell r="CJ61">
            <v>235.27115576</v>
          </cell>
          <cell r="CK61">
            <v>240.26056370999996</v>
          </cell>
          <cell r="CL61">
            <v>252.50339037363639</v>
          </cell>
          <cell r="CM61">
            <v>256.77540963363634</v>
          </cell>
          <cell r="CN61">
            <v>984.81051947727269</v>
          </cell>
          <cell r="CP61">
            <v>232.32999999999998</v>
          </cell>
          <cell r="CQ61">
            <v>253.32799999999997</v>
          </cell>
          <cell r="CR61">
            <v>234.37200000000001</v>
          </cell>
          <cell r="CS61">
            <v>245.73999999999998</v>
          </cell>
          <cell r="CT61">
            <v>965.77</v>
          </cell>
          <cell r="CV61">
            <v>235.2</v>
          </cell>
          <cell r="CW61">
            <v>246.8</v>
          </cell>
          <cell r="CX61">
            <v>235.2</v>
          </cell>
          <cell r="CY61">
            <v>246.8</v>
          </cell>
          <cell r="CZ61">
            <v>964</v>
          </cell>
          <cell r="DB61">
            <v>232.2</v>
          </cell>
          <cell r="DC61">
            <v>231.8</v>
          </cell>
          <cell r="DD61">
            <v>237.9</v>
          </cell>
          <cell r="DE61">
            <v>238.5</v>
          </cell>
          <cell r="DF61">
            <v>940.4</v>
          </cell>
          <cell r="DH61">
            <v>229.86953325887501</v>
          </cell>
          <cell r="DI61">
            <v>229.85141059887502</v>
          </cell>
          <cell r="DJ61">
            <v>235.96918556887502</v>
          </cell>
          <cell r="DK61">
            <v>236.52479725887503</v>
          </cell>
          <cell r="DL61">
            <v>932.21492668550013</v>
          </cell>
          <cell r="DN61">
            <v>229.86953325887501</v>
          </cell>
          <cell r="DO61">
            <v>229.85141059887502</v>
          </cell>
          <cell r="DP61">
            <v>235.96918556887502</v>
          </cell>
          <cell r="DQ61">
            <v>236.52479725887503</v>
          </cell>
          <cell r="DR61">
            <v>932.21492668550013</v>
          </cell>
          <cell r="DU61">
            <v>233</v>
          </cell>
          <cell r="EE61">
            <v>0</v>
          </cell>
          <cell r="EK61">
            <v>0</v>
          </cell>
          <cell r="EM61">
            <v>236.48374999999999</v>
          </cell>
          <cell r="EN61">
            <v>241.99874999999997</v>
          </cell>
          <cell r="EO61">
            <v>248.97375</v>
          </cell>
          <cell r="EP61">
            <v>249.41374999999999</v>
          </cell>
          <cell r="EQ61">
            <v>976.86999999999989</v>
          </cell>
          <cell r="ES61">
            <v>232.1968</v>
          </cell>
          <cell r="ET61">
            <v>240.94719999999998</v>
          </cell>
          <cell r="EU61">
            <v>234.1472</v>
          </cell>
          <cell r="EV61">
            <v>232.0164</v>
          </cell>
          <cell r="EW61">
            <v>939.30759999999998</v>
          </cell>
          <cell r="EY61">
            <v>232.1968</v>
          </cell>
          <cell r="FA61">
            <v>234.1472</v>
          </cell>
          <cell r="FB61">
            <v>232.0164</v>
          </cell>
          <cell r="FC61">
            <v>698.36040000000003</v>
          </cell>
          <cell r="FE61">
            <v>232.1968</v>
          </cell>
          <cell r="FI61">
            <v>232.1968</v>
          </cell>
          <cell r="FK61">
            <v>232.1968</v>
          </cell>
          <cell r="FO61">
            <v>232.1968</v>
          </cell>
          <cell r="FQ61">
            <v>232.1968</v>
          </cell>
          <cell r="FR61">
            <v>225.13200000000001</v>
          </cell>
          <cell r="FU61">
            <v>457.3288</v>
          </cell>
          <cell r="FW61">
            <v>232.1968</v>
          </cell>
          <cell r="FX61">
            <v>225.13200000000001</v>
          </cell>
          <cell r="GA61">
            <v>457.3288</v>
          </cell>
          <cell r="GC61">
            <v>232.1968</v>
          </cell>
          <cell r="GD61">
            <v>225.13200000000001</v>
          </cell>
          <cell r="GE61">
            <v>233.55071699999999</v>
          </cell>
          <cell r="GF61">
            <v>223.1</v>
          </cell>
          <cell r="GG61">
            <v>913.97951699999999</v>
          </cell>
          <cell r="GI61">
            <v>232.1968</v>
          </cell>
          <cell r="GJ61">
            <v>225.13200000000001</v>
          </cell>
          <cell r="GK61">
            <v>233.55071699999999</v>
          </cell>
          <cell r="GL61">
            <v>226.1</v>
          </cell>
          <cell r="GM61">
            <v>916.97951699999999</v>
          </cell>
          <cell r="GO61">
            <v>232.1968</v>
          </cell>
          <cell r="GP61">
            <v>225.13200000000001</v>
          </cell>
          <cell r="GQ61">
            <v>233.55071699999999</v>
          </cell>
          <cell r="GR61">
            <v>226.1</v>
          </cell>
          <cell r="GS61">
            <v>916.97951699999999</v>
          </cell>
          <cell r="GU61">
            <v>241.8</v>
          </cell>
          <cell r="GV61">
            <v>241.99874999999997</v>
          </cell>
          <cell r="GW61">
            <v>248.97375</v>
          </cell>
          <cell r="GX61">
            <v>249.41374999999999</v>
          </cell>
          <cell r="GY61">
            <v>982.18624999999997</v>
          </cell>
          <cell r="HE61">
            <v>0</v>
          </cell>
          <cell r="HK61">
            <v>0</v>
          </cell>
          <cell r="HM61">
            <v>232.1968</v>
          </cell>
          <cell r="HQ61">
            <v>232.1968</v>
          </cell>
          <cell r="HS61">
            <v>232.1968</v>
          </cell>
          <cell r="HW61">
            <v>232.1968</v>
          </cell>
          <cell r="HY61">
            <v>232.1968</v>
          </cell>
          <cell r="IC61">
            <v>232.1968</v>
          </cell>
          <cell r="IE61">
            <v>232.1968</v>
          </cell>
          <cell r="IF61">
            <v>225.13200000000001</v>
          </cell>
          <cell r="IG61">
            <v>258.3</v>
          </cell>
          <cell r="II61">
            <v>715.62879999999996</v>
          </cell>
          <cell r="IK61">
            <v>232.1968</v>
          </cell>
          <cell r="IL61">
            <v>270.37943161000004</v>
          </cell>
          <cell r="IM61">
            <v>243.1</v>
          </cell>
          <cell r="IO61">
            <v>745.67623161000006</v>
          </cell>
          <cell r="IQ61">
            <v>232.1968</v>
          </cell>
          <cell r="IR61">
            <v>225.13200000000001</v>
          </cell>
          <cell r="IS61">
            <v>233.55071699999999</v>
          </cell>
          <cell r="IU61">
            <v>690.87951699999996</v>
          </cell>
          <cell r="IW61">
            <v>232.1968</v>
          </cell>
          <cell r="IX61">
            <v>225.13200000000001</v>
          </cell>
          <cell r="IY61">
            <v>233.55071699999999</v>
          </cell>
          <cell r="JA61">
            <v>690.87951699999996</v>
          </cell>
          <cell r="JC61">
            <v>232.1968</v>
          </cell>
          <cell r="JD61">
            <v>225.13200000000001</v>
          </cell>
          <cell r="JE61">
            <v>233.55071699999999</v>
          </cell>
          <cell r="JF61">
            <v>226.1</v>
          </cell>
          <cell r="JG61">
            <v>916.97951699999999</v>
          </cell>
          <cell r="JJ61">
            <v>231.86953325887501</v>
          </cell>
          <cell r="JK61">
            <v>231.85141059887502</v>
          </cell>
          <cell r="JL61">
            <v>237.96918556887502</v>
          </cell>
          <cell r="JM61">
            <v>238.52479725887503</v>
          </cell>
          <cell r="JN61">
            <v>940.21492668550013</v>
          </cell>
          <cell r="JP61">
            <v>234.224434</v>
          </cell>
          <cell r="JV61">
            <v>232.1968</v>
          </cell>
          <cell r="JZ61">
            <v>232.1968</v>
          </cell>
          <cell r="KB61">
            <v>232.1968</v>
          </cell>
          <cell r="KC61">
            <v>238.04300000000001</v>
          </cell>
          <cell r="KF61">
            <v>470.2398</v>
          </cell>
          <cell r="KH61">
            <v>232.1968</v>
          </cell>
          <cell r="KJ61">
            <v>245.1</v>
          </cell>
          <cell r="KL61">
            <v>477.29679999999996</v>
          </cell>
          <cell r="KN61">
            <v>232.1968</v>
          </cell>
          <cell r="KO61">
            <v>225.13200000000001</v>
          </cell>
          <cell r="KP61">
            <v>244.7</v>
          </cell>
          <cell r="KR61">
            <v>702.02880000000005</v>
          </cell>
          <cell r="KT61">
            <v>232.1968</v>
          </cell>
          <cell r="KU61">
            <v>225.13200000000001</v>
          </cell>
          <cell r="KV61">
            <v>233.55071699999999</v>
          </cell>
          <cell r="KW61">
            <v>222.685</v>
          </cell>
          <cell r="KX61">
            <v>913.56451700000002</v>
          </cell>
          <cell r="KZ61">
            <v>232.1968</v>
          </cell>
          <cell r="LA61">
            <v>225.13200000000001</v>
          </cell>
          <cell r="LB61">
            <v>233.55071699999999</v>
          </cell>
          <cell r="LC61">
            <v>221.94</v>
          </cell>
          <cell r="LD61">
            <v>912.81951699999991</v>
          </cell>
          <cell r="LF61">
            <v>238.81</v>
          </cell>
          <cell r="LG61">
            <v>245.48817700000001</v>
          </cell>
          <cell r="LH61">
            <v>228.4</v>
          </cell>
          <cell r="LI61">
            <v>217.7</v>
          </cell>
          <cell r="LJ61">
            <v>930.39817700000003</v>
          </cell>
          <cell r="LL61">
            <v>233.55071699999999</v>
          </cell>
          <cell r="LN61">
            <v>233.2</v>
          </cell>
          <cell r="LO61">
            <v>232.20925925925926</v>
          </cell>
          <cell r="LP61">
            <v>233.92884615384622</v>
          </cell>
          <cell r="LQ61">
            <v>224.86454804824947</v>
          </cell>
          <cell r="LR61">
            <v>919.13185574055706</v>
          </cell>
        </row>
        <row r="62">
          <cell r="C62" t="str">
            <v>S&amp;M</v>
          </cell>
          <cell r="D62">
            <v>101.96208218000001</v>
          </cell>
          <cell r="E62">
            <v>95.129116390000007</v>
          </cell>
          <cell r="F62">
            <v>83.896000000000001</v>
          </cell>
          <cell r="G62">
            <v>96.073999999999998</v>
          </cell>
          <cell r="H62">
            <v>377.06119857000004</v>
          </cell>
          <cell r="J62">
            <v>78</v>
          </cell>
          <cell r="K62">
            <v>78.7</v>
          </cell>
          <cell r="L62">
            <v>77.7</v>
          </cell>
          <cell r="M62">
            <v>88.409000000000006</v>
          </cell>
          <cell r="N62">
            <v>322.80899999999997</v>
          </cell>
          <cell r="P62">
            <v>67.900000000000006</v>
          </cell>
          <cell r="Q62">
            <v>75.099999999999994</v>
          </cell>
          <cell r="R62">
            <v>55</v>
          </cell>
          <cell r="S62">
            <v>52.36</v>
          </cell>
          <cell r="T62">
            <v>250.36</v>
          </cell>
          <cell r="AB62">
            <v>75.518000000000001</v>
          </cell>
          <cell r="AC62">
            <v>77.015000000000001</v>
          </cell>
          <cell r="AD62">
            <v>75.641999999999996</v>
          </cell>
          <cell r="AE62">
            <v>86.763000000000005</v>
          </cell>
          <cell r="AF62">
            <v>314.93799999999999</v>
          </cell>
          <cell r="AH62">
            <v>66.404799999999994</v>
          </cell>
          <cell r="AI62">
            <v>74.075999999999993</v>
          </cell>
          <cell r="AJ62">
            <v>53.754688000000002</v>
          </cell>
          <cell r="AK62">
            <v>51.150700000000001</v>
          </cell>
          <cell r="AL62">
            <v>245.38618799999998</v>
          </cell>
          <cell r="AN62">
            <v>86.617972709999989</v>
          </cell>
          <cell r="AO62">
            <v>83.270225039999985</v>
          </cell>
          <cell r="AP62">
            <v>80.690495860000013</v>
          </cell>
          <cell r="AQ62">
            <v>84.12662619000001</v>
          </cell>
          <cell r="AR62">
            <v>335</v>
          </cell>
          <cell r="AT62">
            <v>64</v>
          </cell>
          <cell r="AU62">
            <v>66</v>
          </cell>
          <cell r="AV62">
            <v>68.525000000000006</v>
          </cell>
          <cell r="AW62">
            <v>69.825000000000003</v>
          </cell>
          <cell r="AX62">
            <v>268.35000000000002</v>
          </cell>
          <cell r="AZ62">
            <v>64</v>
          </cell>
          <cell r="BA62">
            <v>66</v>
          </cell>
          <cell r="BB62">
            <v>68.525000000000006</v>
          </cell>
          <cell r="BC62">
            <v>69.825000000000003</v>
          </cell>
          <cell r="BD62">
            <v>268.35000000000002</v>
          </cell>
          <cell r="BF62">
            <v>63.7</v>
          </cell>
          <cell r="BG62">
            <v>66</v>
          </cell>
          <cell r="BH62">
            <v>70</v>
          </cell>
          <cell r="BI62">
            <v>72.300000000000011</v>
          </cell>
          <cell r="BJ62">
            <v>272</v>
          </cell>
          <cell r="BP62">
            <v>0</v>
          </cell>
          <cell r="BR62">
            <v>86.617972709999989</v>
          </cell>
          <cell r="BS62">
            <v>83.270225039999985</v>
          </cell>
          <cell r="BT62">
            <v>80.690495860000013</v>
          </cell>
          <cell r="BU62">
            <v>84.12662619000001</v>
          </cell>
          <cell r="BV62">
            <v>335</v>
          </cell>
          <cell r="BX62">
            <v>64</v>
          </cell>
          <cell r="BY62">
            <v>66</v>
          </cell>
          <cell r="BZ62">
            <v>68.525000000000006</v>
          </cell>
          <cell r="CA62">
            <v>69.825000000000003</v>
          </cell>
          <cell r="CB62">
            <v>268.35000000000002</v>
          </cell>
          <cell r="CD62">
            <v>60.656249999999993</v>
          </cell>
          <cell r="CE62">
            <v>64.641250000000014</v>
          </cell>
          <cell r="CF62">
            <v>66.826250000000002</v>
          </cell>
          <cell r="CG62">
            <v>67.276250000000005</v>
          </cell>
          <cell r="CH62">
            <v>259.40000000000003</v>
          </cell>
          <cell r="CJ62">
            <v>61.248262720000007</v>
          </cell>
          <cell r="CK62">
            <v>64.897632119999997</v>
          </cell>
          <cell r="CL62">
            <v>67.192201180000012</v>
          </cell>
          <cell r="CM62">
            <v>68.498908630000003</v>
          </cell>
          <cell r="CN62">
            <v>261.83700465000004</v>
          </cell>
          <cell r="CP62">
            <v>60.760000000000005</v>
          </cell>
          <cell r="CQ62">
            <v>55.535999999999994</v>
          </cell>
          <cell r="CR62">
            <v>57.164000000000001</v>
          </cell>
          <cell r="CS62">
            <v>57.58</v>
          </cell>
          <cell r="CT62">
            <v>231.03999999999996</v>
          </cell>
          <cell r="CV62">
            <v>57</v>
          </cell>
          <cell r="CW62">
            <v>57.2</v>
          </cell>
          <cell r="CX62">
            <v>57</v>
          </cell>
          <cell r="CY62">
            <v>57.2</v>
          </cell>
          <cell r="CZ62">
            <v>228.39999999999998</v>
          </cell>
          <cell r="DB62">
            <v>46.1</v>
          </cell>
          <cell r="DC62">
            <v>48</v>
          </cell>
          <cell r="DD62">
            <v>52</v>
          </cell>
          <cell r="DE62">
            <v>49.3</v>
          </cell>
          <cell r="DF62">
            <v>195.39999999999998</v>
          </cell>
          <cell r="DH62">
            <v>46.075509470000007</v>
          </cell>
          <cell r="DI62">
            <v>47.886416769999997</v>
          </cell>
          <cell r="DJ62">
            <v>51.88769782</v>
          </cell>
          <cell r="DK62">
            <v>49.131630399999999</v>
          </cell>
          <cell r="DL62">
            <v>194.98125446</v>
          </cell>
          <cell r="DN62">
            <v>46.075509470000007</v>
          </cell>
          <cell r="DO62">
            <v>47.886416769999997</v>
          </cell>
          <cell r="DP62">
            <v>51.88769782</v>
          </cell>
          <cell r="DQ62">
            <v>49.131630399999999</v>
          </cell>
          <cell r="DR62">
            <v>194.98125446</v>
          </cell>
          <cell r="DU62">
            <v>61</v>
          </cell>
          <cell r="EE62">
            <v>0</v>
          </cell>
          <cell r="EK62">
            <v>0</v>
          </cell>
          <cell r="EM62">
            <v>60.656249999999993</v>
          </cell>
          <cell r="EN62">
            <v>64.641250000000014</v>
          </cell>
          <cell r="EO62">
            <v>66.826250000000002</v>
          </cell>
          <cell r="EP62">
            <v>67.276250000000005</v>
          </cell>
          <cell r="EQ62">
            <v>259.40000000000003</v>
          </cell>
          <cell r="ES62">
            <v>66.404799999999994</v>
          </cell>
          <cell r="ET62">
            <v>57.888200000000005</v>
          </cell>
          <cell r="EU62">
            <v>56.663199999999996</v>
          </cell>
          <cell r="EV62">
            <v>58.573599999999999</v>
          </cell>
          <cell r="EW62">
            <v>239.52979999999999</v>
          </cell>
          <cell r="EY62">
            <v>66.404799999999994</v>
          </cell>
          <cell r="FA62">
            <v>56.663199999999996</v>
          </cell>
          <cell r="FB62">
            <v>58.573599999999999</v>
          </cell>
          <cell r="FC62">
            <v>181.64159999999998</v>
          </cell>
          <cell r="FE62">
            <v>66.404799999999994</v>
          </cell>
          <cell r="FI62">
            <v>66.404799999999994</v>
          </cell>
          <cell r="FK62">
            <v>66.404799999999994</v>
          </cell>
          <cell r="FO62">
            <v>66.404799999999994</v>
          </cell>
          <cell r="FQ62">
            <v>66.404799999999994</v>
          </cell>
          <cell r="FR62">
            <v>74.075999999999993</v>
          </cell>
          <cell r="FU62">
            <v>140.48079999999999</v>
          </cell>
          <cell r="FW62">
            <v>66.404799999999994</v>
          </cell>
          <cell r="FX62">
            <v>74.075999999999993</v>
          </cell>
          <cell r="GA62">
            <v>140.48079999999999</v>
          </cell>
          <cell r="GC62">
            <v>66.404799999999994</v>
          </cell>
          <cell r="GD62">
            <v>74.075999999999993</v>
          </cell>
          <cell r="GE62">
            <v>53.754688000000002</v>
          </cell>
          <cell r="GF62">
            <v>47.6</v>
          </cell>
          <cell r="GG62">
            <v>241.83548799999997</v>
          </cell>
          <cell r="GI62">
            <v>66.404799999999994</v>
          </cell>
          <cell r="GJ62">
            <v>74.075999999999993</v>
          </cell>
          <cell r="GK62">
            <v>53.754688000000002</v>
          </cell>
          <cell r="GL62">
            <v>47.6</v>
          </cell>
          <cell r="GM62">
            <v>241.83548799999997</v>
          </cell>
          <cell r="GO62">
            <v>66.404799999999994</v>
          </cell>
          <cell r="GP62">
            <v>74.075999999999993</v>
          </cell>
          <cell r="GQ62">
            <v>53.754688000000002</v>
          </cell>
          <cell r="GR62">
            <v>47.6</v>
          </cell>
          <cell r="GS62">
            <v>241.83548799999997</v>
          </cell>
          <cell r="GU62">
            <v>72.599999999999994</v>
          </cell>
          <cell r="GV62">
            <v>64.641250000000014</v>
          </cell>
          <cell r="GW62">
            <v>66.826250000000002</v>
          </cell>
          <cell r="GX62">
            <v>67.276250000000005</v>
          </cell>
          <cell r="GY62">
            <v>271.34375</v>
          </cell>
          <cell r="HE62">
            <v>0</v>
          </cell>
          <cell r="HK62">
            <v>0</v>
          </cell>
          <cell r="HM62">
            <v>66.404799999999994</v>
          </cell>
          <cell r="HQ62">
            <v>66.404799999999994</v>
          </cell>
          <cell r="HS62">
            <v>66.404799999999994</v>
          </cell>
          <cell r="HW62">
            <v>66.404799999999994</v>
          </cell>
          <cell r="HY62">
            <v>66.404799999999994</v>
          </cell>
          <cell r="IC62">
            <v>66.404799999999994</v>
          </cell>
          <cell r="IE62">
            <v>66.404799999999994</v>
          </cell>
          <cell r="IF62">
            <v>74.075999999999993</v>
          </cell>
          <cell r="IG62">
            <v>48.4</v>
          </cell>
          <cell r="II62">
            <v>188.88079999999999</v>
          </cell>
          <cell r="IK62">
            <v>66.404799999999994</v>
          </cell>
          <cell r="IL62">
            <v>83.270225039999985</v>
          </cell>
          <cell r="IM62">
            <v>51.4</v>
          </cell>
          <cell r="IO62">
            <v>201.07502503999999</v>
          </cell>
          <cell r="IQ62">
            <v>66.404799999999994</v>
          </cell>
          <cell r="IR62">
            <v>74.075999999999993</v>
          </cell>
          <cell r="IS62">
            <v>53.754688000000002</v>
          </cell>
          <cell r="IU62">
            <v>194.23548799999998</v>
          </cell>
          <cell r="IW62">
            <v>66.404799999999994</v>
          </cell>
          <cell r="IX62">
            <v>74.075999999999993</v>
          </cell>
          <cell r="IY62">
            <v>53.754688000000002</v>
          </cell>
          <cell r="JA62">
            <v>194.23548799999998</v>
          </cell>
          <cell r="JC62">
            <v>66.404799999999994</v>
          </cell>
          <cell r="JD62">
            <v>74.075999999999993</v>
          </cell>
          <cell r="JE62">
            <v>53.754688000000002</v>
          </cell>
          <cell r="JF62">
            <v>47.6</v>
          </cell>
          <cell r="JG62">
            <v>241.83548799999997</v>
          </cell>
          <cell r="JJ62">
            <v>46.250509470000004</v>
          </cell>
          <cell r="JK62">
            <v>48.061416769999994</v>
          </cell>
          <cell r="JL62">
            <v>52.062697819999997</v>
          </cell>
          <cell r="JM62">
            <v>49.306630399999996</v>
          </cell>
          <cell r="JN62">
            <v>195.68125445999996</v>
          </cell>
          <cell r="JP62">
            <v>66.863703999999998</v>
          </cell>
          <cell r="JV62">
            <v>66.404799999999994</v>
          </cell>
          <cell r="JZ62">
            <v>66.404799999999994</v>
          </cell>
          <cell r="KB62">
            <v>66.404799999999994</v>
          </cell>
          <cell r="KC62">
            <v>70.451999999999998</v>
          </cell>
          <cell r="KF62">
            <v>136.85679999999999</v>
          </cell>
          <cell r="KH62">
            <v>66.404799999999994</v>
          </cell>
          <cell r="KJ62">
            <v>48.4</v>
          </cell>
          <cell r="KL62">
            <v>114.8048</v>
          </cell>
          <cell r="KN62">
            <v>66.404799999999994</v>
          </cell>
          <cell r="KO62">
            <v>74.075999999999993</v>
          </cell>
          <cell r="KP62">
            <v>51.4</v>
          </cell>
          <cell r="KR62">
            <v>191.88079999999999</v>
          </cell>
          <cell r="KT62">
            <v>66.404799999999994</v>
          </cell>
          <cell r="KU62">
            <v>74.075999999999993</v>
          </cell>
          <cell r="KV62">
            <v>53.754688000000002</v>
          </cell>
          <cell r="KW62">
            <v>47.758000000000003</v>
          </cell>
          <cell r="KX62">
            <v>241.99348799999999</v>
          </cell>
          <cell r="KZ62">
            <v>66.404799999999994</v>
          </cell>
          <cell r="LA62">
            <v>74.075999999999993</v>
          </cell>
          <cell r="LB62">
            <v>53.754688000000002</v>
          </cell>
          <cell r="LC62">
            <v>51.314</v>
          </cell>
          <cell r="LD62">
            <v>245.54948799999997</v>
          </cell>
          <cell r="LF62">
            <v>44.39</v>
          </cell>
          <cell r="LG62">
            <v>44.4</v>
          </cell>
          <cell r="LH62">
            <v>44.4</v>
          </cell>
          <cell r="LI62">
            <v>44.7</v>
          </cell>
          <cell r="LJ62">
            <v>177.89</v>
          </cell>
          <cell r="LL62">
            <v>53.754688000000002</v>
          </cell>
        </row>
        <row r="63">
          <cell r="C63" t="str">
            <v>G&amp;A</v>
          </cell>
          <cell r="D63">
            <v>77.694308749999976</v>
          </cell>
          <cell r="E63">
            <v>75.201778879999992</v>
          </cell>
          <cell r="F63">
            <v>71.281999999999996</v>
          </cell>
          <cell r="G63">
            <v>72.609999999999985</v>
          </cell>
          <cell r="H63">
            <v>296.78808762999995</v>
          </cell>
          <cell r="J63">
            <v>73</v>
          </cell>
          <cell r="K63">
            <v>75.099999999999994</v>
          </cell>
          <cell r="L63">
            <v>72.099999999999994</v>
          </cell>
          <cell r="M63">
            <v>57.188000000000002</v>
          </cell>
          <cell r="N63">
            <v>277.38799999999998</v>
          </cell>
          <cell r="P63">
            <v>62.116</v>
          </cell>
          <cell r="Q63">
            <v>59.2</v>
          </cell>
          <cell r="R63">
            <v>52.9</v>
          </cell>
          <cell r="S63">
            <v>57.3</v>
          </cell>
          <cell r="T63">
            <v>231.51600000000002</v>
          </cell>
          <cell r="AB63">
            <v>65.593999999999994</v>
          </cell>
          <cell r="AC63">
            <v>67.344999999999999</v>
          </cell>
          <cell r="AD63">
            <v>65.165999999999997</v>
          </cell>
          <cell r="AE63">
            <v>52.463999999999999</v>
          </cell>
          <cell r="AF63">
            <v>250.56899999999999</v>
          </cell>
          <cell r="AH63">
            <v>57.911999999999999</v>
          </cell>
          <cell r="AI63">
            <v>54.2</v>
          </cell>
          <cell r="AJ63">
            <v>48.603575999999997</v>
          </cell>
          <cell r="AK63">
            <v>52.254300000000001</v>
          </cell>
          <cell r="AL63">
            <v>212.969876</v>
          </cell>
          <cell r="AN63">
            <v>69.213069129999994</v>
          </cell>
          <cell r="AO63">
            <v>69.856404089999998</v>
          </cell>
          <cell r="AP63">
            <v>75.654880489999996</v>
          </cell>
          <cell r="AQ63">
            <v>72.880365560000001</v>
          </cell>
          <cell r="AR63">
            <v>288</v>
          </cell>
          <cell r="AT63">
            <v>65</v>
          </cell>
          <cell r="AU63">
            <v>63.5</v>
          </cell>
          <cell r="AV63">
            <v>68.212499999999991</v>
          </cell>
          <cell r="AW63">
            <v>68.412499999999994</v>
          </cell>
          <cell r="AX63">
            <v>265.125</v>
          </cell>
          <cell r="AZ63">
            <v>65</v>
          </cell>
          <cell r="BA63">
            <v>63.5</v>
          </cell>
          <cell r="BB63">
            <v>68.212499999999991</v>
          </cell>
          <cell r="BC63">
            <v>68.412499999999994</v>
          </cell>
          <cell r="BD63">
            <v>265.125</v>
          </cell>
          <cell r="BF63">
            <v>63.8</v>
          </cell>
          <cell r="BG63">
            <v>64.900000000000006</v>
          </cell>
          <cell r="BH63">
            <v>68.3</v>
          </cell>
          <cell r="BI63">
            <v>68.5</v>
          </cell>
          <cell r="BJ63">
            <v>265.5</v>
          </cell>
          <cell r="BP63">
            <v>0</v>
          </cell>
          <cell r="BR63">
            <v>69.213069129999994</v>
          </cell>
          <cell r="BS63">
            <v>69.856404089999998</v>
          </cell>
          <cell r="BT63">
            <v>75.654880489999996</v>
          </cell>
          <cell r="BU63">
            <v>72.880365560000001</v>
          </cell>
          <cell r="BV63">
            <v>288</v>
          </cell>
          <cell r="BX63">
            <v>65</v>
          </cell>
          <cell r="BY63">
            <v>63.5</v>
          </cell>
          <cell r="BZ63">
            <v>68.212499999999991</v>
          </cell>
          <cell r="CA63">
            <v>68.412499999999994</v>
          </cell>
          <cell r="CB63">
            <v>265.125</v>
          </cell>
          <cell r="CD63">
            <v>56.655000000000001</v>
          </cell>
          <cell r="CE63">
            <v>57.515000000000001</v>
          </cell>
          <cell r="CF63">
            <v>59.924999999999997</v>
          </cell>
          <cell r="CG63">
            <v>59.125000000000007</v>
          </cell>
          <cell r="CH63">
            <v>233.22</v>
          </cell>
          <cell r="CJ63">
            <v>56.826801609999997</v>
          </cell>
          <cell r="CK63">
            <v>56.63427175999999</v>
          </cell>
          <cell r="CL63">
            <v>60.355716666363627</v>
          </cell>
          <cell r="CM63">
            <v>60.636583906363633</v>
          </cell>
          <cell r="CN63">
            <v>234.45337394272724</v>
          </cell>
          <cell r="CP63">
            <v>56.46</v>
          </cell>
          <cell r="CQ63">
            <v>56.635999999999996</v>
          </cell>
          <cell r="CR63">
            <v>56.064000000000007</v>
          </cell>
          <cell r="CS63">
            <v>56.279999999999994</v>
          </cell>
          <cell r="CT63">
            <v>225.44000000000003</v>
          </cell>
          <cell r="CV63">
            <v>55.4</v>
          </cell>
          <cell r="CW63">
            <v>55.7</v>
          </cell>
          <cell r="CX63">
            <v>55.4</v>
          </cell>
          <cell r="CY63">
            <v>55.7</v>
          </cell>
          <cell r="CZ63">
            <v>222.2</v>
          </cell>
          <cell r="DB63">
            <v>48.5</v>
          </cell>
          <cell r="DC63">
            <v>48.2</v>
          </cell>
          <cell r="DD63">
            <v>49.2</v>
          </cell>
          <cell r="DE63">
            <v>49.4</v>
          </cell>
          <cell r="DF63">
            <v>195.3</v>
          </cell>
          <cell r="DH63">
            <v>47.870837169999994</v>
          </cell>
          <cell r="DI63">
            <v>47.573334959999997</v>
          </cell>
          <cell r="DJ63">
            <v>48.535208929999996</v>
          </cell>
          <cell r="DK63">
            <v>48.700919890000002</v>
          </cell>
          <cell r="DL63">
            <v>192.68030094999997</v>
          </cell>
          <cell r="DN63">
            <v>47.870837169999994</v>
          </cell>
          <cell r="DO63">
            <v>47.573334959999997</v>
          </cell>
          <cell r="DP63">
            <v>48.535208929999996</v>
          </cell>
          <cell r="DQ63">
            <v>48.700919890000002</v>
          </cell>
          <cell r="DR63">
            <v>192.68030094999997</v>
          </cell>
          <cell r="DU63">
            <v>56</v>
          </cell>
          <cell r="EE63">
            <v>0</v>
          </cell>
          <cell r="EK63">
            <v>0</v>
          </cell>
          <cell r="EM63">
            <v>56.655000000000001</v>
          </cell>
          <cell r="EN63">
            <v>57.515000000000001</v>
          </cell>
          <cell r="EO63">
            <v>59.924999999999997</v>
          </cell>
          <cell r="EP63">
            <v>59.125000000000007</v>
          </cell>
          <cell r="EQ63">
            <v>233.22</v>
          </cell>
          <cell r="ES63">
            <v>57.911999999999999</v>
          </cell>
          <cell r="ET63">
            <v>56.246400000000001</v>
          </cell>
          <cell r="EU63">
            <v>53.386400000000002</v>
          </cell>
          <cell r="EV63">
            <v>55.405799999999992</v>
          </cell>
          <cell r="EW63">
            <v>222.95060000000001</v>
          </cell>
          <cell r="EY63">
            <v>57.911999999999999</v>
          </cell>
          <cell r="FA63">
            <v>53.386400000000002</v>
          </cell>
          <cell r="FB63">
            <v>55.405799999999992</v>
          </cell>
          <cell r="FC63">
            <v>166.70419999999999</v>
          </cell>
          <cell r="FE63">
            <v>57.911999999999999</v>
          </cell>
          <cell r="FI63">
            <v>57.911999999999999</v>
          </cell>
          <cell r="FK63">
            <v>57.911999999999999</v>
          </cell>
          <cell r="FO63">
            <v>57.911999999999999</v>
          </cell>
          <cell r="FQ63">
            <v>57.911999999999999</v>
          </cell>
          <cell r="FR63">
            <v>54.2</v>
          </cell>
          <cell r="FU63">
            <v>112.11199999999999</v>
          </cell>
          <cell r="FW63">
            <v>57.911999999999999</v>
          </cell>
          <cell r="FX63">
            <v>54.2</v>
          </cell>
          <cell r="GA63">
            <v>112.11199999999999</v>
          </cell>
          <cell r="GC63">
            <v>57.911999999999999</v>
          </cell>
          <cell r="GD63">
            <v>54.2</v>
          </cell>
          <cell r="GE63">
            <v>48.603575999999997</v>
          </cell>
          <cell r="GF63">
            <v>47.4</v>
          </cell>
          <cell r="GG63">
            <v>208.115576</v>
          </cell>
          <cell r="GI63">
            <v>57.911999999999999</v>
          </cell>
          <cell r="GJ63">
            <v>54.2</v>
          </cell>
          <cell r="GK63">
            <v>48.603575999999997</v>
          </cell>
          <cell r="GL63">
            <v>47.4</v>
          </cell>
          <cell r="GM63">
            <v>208.115576</v>
          </cell>
          <cell r="GO63">
            <v>57.911999999999999</v>
          </cell>
          <cell r="GP63">
            <v>54.2</v>
          </cell>
          <cell r="GQ63">
            <v>48.603575999999997</v>
          </cell>
          <cell r="GR63">
            <v>47.4</v>
          </cell>
          <cell r="GS63">
            <v>208.115576</v>
          </cell>
          <cell r="GU63">
            <v>57.9</v>
          </cell>
          <cell r="GV63">
            <v>57.515000000000001</v>
          </cell>
          <cell r="GW63">
            <v>59.924999999999997</v>
          </cell>
          <cell r="GX63">
            <v>59.125000000000007</v>
          </cell>
          <cell r="GY63">
            <v>234.46499999999997</v>
          </cell>
          <cell r="HE63">
            <v>0</v>
          </cell>
          <cell r="HK63">
            <v>0</v>
          </cell>
          <cell r="HM63">
            <v>57.911999999999999</v>
          </cell>
          <cell r="HQ63">
            <v>57.911999999999999</v>
          </cell>
          <cell r="HS63">
            <v>57.911999999999999</v>
          </cell>
          <cell r="HW63">
            <v>57.911999999999999</v>
          </cell>
          <cell r="HY63">
            <v>57.911999999999999</v>
          </cell>
          <cell r="IC63">
            <v>57.911999999999999</v>
          </cell>
          <cell r="IE63">
            <v>57.911999999999999</v>
          </cell>
          <cell r="IF63">
            <v>54.2</v>
          </cell>
          <cell r="IG63">
            <v>49.7</v>
          </cell>
          <cell r="II63">
            <v>161.81200000000001</v>
          </cell>
          <cell r="IK63">
            <v>57.911999999999999</v>
          </cell>
          <cell r="IL63">
            <v>69.856404089999998</v>
          </cell>
          <cell r="IM63">
            <v>52.599999999999994</v>
          </cell>
          <cell r="IO63">
            <v>180.36840408999998</v>
          </cell>
          <cell r="IQ63">
            <v>57.911999999999999</v>
          </cell>
          <cell r="IR63">
            <v>54.2</v>
          </cell>
          <cell r="IS63">
            <v>48.603575999999997</v>
          </cell>
          <cell r="IU63">
            <v>160.715576</v>
          </cell>
          <cell r="IW63">
            <v>57.911999999999999</v>
          </cell>
          <cell r="IX63">
            <v>54.2</v>
          </cell>
          <cell r="IY63">
            <v>48.603575999999997</v>
          </cell>
          <cell r="JA63">
            <v>160.715576</v>
          </cell>
          <cell r="JC63">
            <v>57.911999999999999</v>
          </cell>
          <cell r="JD63">
            <v>54.2</v>
          </cell>
          <cell r="JE63">
            <v>48.603575999999997</v>
          </cell>
          <cell r="JF63">
            <v>47.4</v>
          </cell>
          <cell r="JG63">
            <v>208.115576</v>
          </cell>
          <cell r="JJ63">
            <v>48.470837169999996</v>
          </cell>
          <cell r="JK63">
            <v>48.173334959999998</v>
          </cell>
          <cell r="JL63">
            <v>49.135208929999997</v>
          </cell>
          <cell r="JM63">
            <v>49.300919890000003</v>
          </cell>
          <cell r="JN63">
            <v>195.08030094999998</v>
          </cell>
          <cell r="JP63">
            <v>58.870768000000005</v>
          </cell>
          <cell r="JV63">
            <v>57.911999999999999</v>
          </cell>
          <cell r="JZ63">
            <v>57.911999999999999</v>
          </cell>
          <cell r="KB63">
            <v>57.911999999999999</v>
          </cell>
          <cell r="KC63">
            <v>53.887999999999998</v>
          </cell>
          <cell r="KF63">
            <v>111.8</v>
          </cell>
          <cell r="KH63">
            <v>57.911999999999999</v>
          </cell>
          <cell r="KJ63">
            <v>49.7</v>
          </cell>
          <cell r="KL63">
            <v>107.61199999999999</v>
          </cell>
          <cell r="KN63">
            <v>57.911999999999999</v>
          </cell>
          <cell r="KO63">
            <v>54.2</v>
          </cell>
          <cell r="KP63">
            <v>52.699999999999996</v>
          </cell>
          <cell r="KR63">
            <v>164.81199999999998</v>
          </cell>
          <cell r="KT63">
            <v>57.911999999999999</v>
          </cell>
          <cell r="KU63">
            <v>54.2</v>
          </cell>
          <cell r="KV63">
            <v>48.603575999999997</v>
          </cell>
          <cell r="KW63">
            <v>49.957000000000001</v>
          </cell>
          <cell r="KX63">
            <v>210.67257599999999</v>
          </cell>
          <cell r="KZ63">
            <v>57.911999999999999</v>
          </cell>
          <cell r="LA63">
            <v>54.2</v>
          </cell>
          <cell r="LB63">
            <v>48.603575999999997</v>
          </cell>
          <cell r="LC63">
            <v>51.314999999999998</v>
          </cell>
          <cell r="LD63">
            <v>212.030576</v>
          </cell>
          <cell r="LF63">
            <v>48.544000000000004</v>
          </cell>
          <cell r="LG63">
            <v>48.36</v>
          </cell>
          <cell r="LH63">
            <v>54.26</v>
          </cell>
          <cell r="LI63">
            <v>54.37</v>
          </cell>
          <cell r="LJ63">
            <v>205.53399999999999</v>
          </cell>
          <cell r="LL63">
            <v>48.603575999999997</v>
          </cell>
        </row>
        <row r="64">
          <cell r="C64" t="str">
            <v>SG&amp;A</v>
          </cell>
          <cell r="AL64">
            <v>0</v>
          </cell>
          <cell r="DL64">
            <v>0</v>
          </cell>
          <cell r="DR64">
            <v>0</v>
          </cell>
          <cell r="FR64">
            <v>0</v>
          </cell>
          <cell r="IF64">
            <v>0</v>
          </cell>
          <cell r="IL64">
            <v>0</v>
          </cell>
          <cell r="IQ64">
            <v>0</v>
          </cell>
          <cell r="IR64">
            <v>0</v>
          </cell>
          <cell r="IS64">
            <v>0</v>
          </cell>
          <cell r="IW64">
            <v>0</v>
          </cell>
          <cell r="IX64">
            <v>0</v>
          </cell>
          <cell r="JP64">
            <v>359.95890600000001</v>
          </cell>
          <cell r="JQ64">
            <v>0</v>
          </cell>
          <cell r="JR64">
            <v>0</v>
          </cell>
          <cell r="JS64">
            <v>0</v>
          </cell>
          <cell r="JT64">
            <v>0</v>
          </cell>
          <cell r="JZ64">
            <v>0</v>
          </cell>
          <cell r="KF64">
            <v>0</v>
          </cell>
          <cell r="KL64">
            <v>0</v>
          </cell>
          <cell r="KR64">
            <v>0</v>
          </cell>
          <cell r="KX64">
            <v>0</v>
          </cell>
          <cell r="LD64">
            <v>0</v>
          </cell>
          <cell r="LJ64">
            <v>0</v>
          </cell>
          <cell r="LN64">
            <v>123.8</v>
          </cell>
          <cell r="LO64">
            <v>132.60555555555555</v>
          </cell>
          <cell r="LP64">
            <v>102.57115384615388</v>
          </cell>
          <cell r="LQ64">
            <v>98.413950971720823</v>
          </cell>
          <cell r="LR64">
            <v>454.14664327941318</v>
          </cell>
        </row>
        <row r="65">
          <cell r="C65" t="str">
            <v>Other</v>
          </cell>
          <cell r="G65">
            <v>0.3</v>
          </cell>
          <cell r="H65">
            <v>0.3</v>
          </cell>
          <cell r="L65">
            <v>0</v>
          </cell>
          <cell r="M65">
            <v>0</v>
          </cell>
          <cell r="N65">
            <v>0</v>
          </cell>
          <cell r="P65">
            <v>0</v>
          </cell>
          <cell r="Q65">
            <v>0</v>
          </cell>
          <cell r="R65">
            <v>48</v>
          </cell>
          <cell r="S65">
            <v>-7.3</v>
          </cell>
          <cell r="T65">
            <v>40.700000000000003</v>
          </cell>
          <cell r="AD65">
            <v>0</v>
          </cell>
          <cell r="AE65">
            <v>0</v>
          </cell>
          <cell r="AF65">
            <v>0</v>
          </cell>
          <cell r="AH65">
            <v>0</v>
          </cell>
          <cell r="AI65">
            <v>-0.4</v>
          </cell>
          <cell r="AJ65">
            <v>0</v>
          </cell>
          <cell r="AK65">
            <v>-1</v>
          </cell>
          <cell r="AL65">
            <v>-1.4</v>
          </cell>
          <cell r="AN65">
            <v>-8.8000000000000007</v>
          </cell>
          <cell r="AO65">
            <v>0.10000000000000009</v>
          </cell>
          <cell r="AP65">
            <v>16.7</v>
          </cell>
          <cell r="AQ65">
            <v>18.399999999999999</v>
          </cell>
          <cell r="AR65">
            <v>26</v>
          </cell>
          <cell r="AT65">
            <v>-2.4</v>
          </cell>
          <cell r="AU65">
            <v>4.8</v>
          </cell>
          <cell r="AV65">
            <v>14</v>
          </cell>
          <cell r="AW65">
            <v>14</v>
          </cell>
          <cell r="AX65">
            <v>30.4</v>
          </cell>
          <cell r="AZ65">
            <v>-2.4</v>
          </cell>
          <cell r="BA65">
            <v>4.8</v>
          </cell>
          <cell r="BB65">
            <v>14</v>
          </cell>
          <cell r="BC65">
            <v>14</v>
          </cell>
          <cell r="BD65">
            <v>30.4</v>
          </cell>
          <cell r="BF65">
            <v>0</v>
          </cell>
          <cell r="BG65">
            <v>0</v>
          </cell>
          <cell r="BH65">
            <v>0</v>
          </cell>
          <cell r="BI65">
            <v>0</v>
          </cell>
          <cell r="BJ65">
            <v>0</v>
          </cell>
          <cell r="BP65">
            <v>0</v>
          </cell>
          <cell r="BR65">
            <v>-8.8000000000000007</v>
          </cell>
          <cell r="BS65">
            <v>0.10000000000000009</v>
          </cell>
          <cell r="BT65">
            <v>16.7</v>
          </cell>
          <cell r="BU65">
            <v>18.399999999999999</v>
          </cell>
          <cell r="BV65">
            <v>26</v>
          </cell>
          <cell r="BX65">
            <v>-2.4</v>
          </cell>
          <cell r="BY65">
            <v>4.8</v>
          </cell>
          <cell r="BZ65">
            <v>14</v>
          </cell>
          <cell r="CA65">
            <v>14</v>
          </cell>
          <cell r="CB65">
            <v>30.4</v>
          </cell>
          <cell r="CP65">
            <v>0</v>
          </cell>
          <cell r="CQ65">
            <v>0</v>
          </cell>
          <cell r="CR65">
            <v>0</v>
          </cell>
          <cell r="CS65">
            <v>0</v>
          </cell>
          <cell r="CT65">
            <v>0</v>
          </cell>
          <cell r="CV65">
            <v>0</v>
          </cell>
          <cell r="CW65">
            <v>0</v>
          </cell>
          <cell r="CX65">
            <v>0</v>
          </cell>
          <cell r="CY65">
            <v>0</v>
          </cell>
          <cell r="CZ65">
            <v>0</v>
          </cell>
          <cell r="DF65">
            <v>0</v>
          </cell>
          <cell r="DL65">
            <v>0</v>
          </cell>
          <cell r="DR65">
            <v>0</v>
          </cell>
          <cell r="ES65">
            <v>0</v>
          </cell>
          <cell r="ET65">
            <v>0</v>
          </cell>
          <cell r="EU65">
            <v>0</v>
          </cell>
          <cell r="EV65">
            <v>0</v>
          </cell>
          <cell r="EW65">
            <v>0</v>
          </cell>
          <cell r="EY65">
            <v>0</v>
          </cell>
          <cell r="EZ65">
            <v>0</v>
          </cell>
          <cell r="FA65">
            <v>0</v>
          </cell>
          <cell r="FB65">
            <v>0</v>
          </cell>
          <cell r="FC65">
            <v>0</v>
          </cell>
          <cell r="FE65">
            <v>0</v>
          </cell>
          <cell r="FF65">
            <v>0</v>
          </cell>
          <cell r="FI65">
            <v>0</v>
          </cell>
          <cell r="FK65">
            <v>0</v>
          </cell>
          <cell r="FL65">
            <v>0</v>
          </cell>
          <cell r="FO65">
            <v>0</v>
          </cell>
          <cell r="FQ65">
            <v>0</v>
          </cell>
          <cell r="FR65">
            <v>-0.8</v>
          </cell>
          <cell r="FS65">
            <v>340</v>
          </cell>
          <cell r="FT65">
            <v>325</v>
          </cell>
          <cell r="FU65">
            <v>664.2</v>
          </cell>
          <cell r="FW65">
            <v>0</v>
          </cell>
          <cell r="FX65">
            <v>-0.4</v>
          </cell>
          <cell r="FY65">
            <v>347</v>
          </cell>
          <cell r="FZ65">
            <v>343.2</v>
          </cell>
          <cell r="GA65">
            <v>689.8</v>
          </cell>
          <cell r="GC65">
            <v>0</v>
          </cell>
          <cell r="GD65">
            <v>-0.4</v>
          </cell>
          <cell r="GE65">
            <v>0</v>
          </cell>
          <cell r="GF65">
            <v>1.8</v>
          </cell>
          <cell r="GG65">
            <v>1.4</v>
          </cell>
          <cell r="GI65">
            <v>0</v>
          </cell>
          <cell r="GJ65">
            <v>-0.4</v>
          </cell>
          <cell r="GK65">
            <v>0</v>
          </cell>
          <cell r="GL65">
            <v>1.8</v>
          </cell>
          <cell r="GM65">
            <v>1.4</v>
          </cell>
          <cell r="GO65">
            <v>0</v>
          </cell>
          <cell r="GP65">
            <v>-0.4</v>
          </cell>
          <cell r="GQ65">
            <v>0</v>
          </cell>
          <cell r="GR65">
            <v>1.8</v>
          </cell>
          <cell r="GS65">
            <v>1.4</v>
          </cell>
          <cell r="GU65">
            <v>-0.7</v>
          </cell>
          <cell r="HM65">
            <v>0</v>
          </cell>
          <cell r="HS65">
            <v>0</v>
          </cell>
          <cell r="HY65">
            <v>0</v>
          </cell>
          <cell r="IE65">
            <v>0</v>
          </cell>
          <cell r="IF65">
            <v>-0.4</v>
          </cell>
          <cell r="IK65">
            <v>0</v>
          </cell>
          <cell r="IL65">
            <v>0.10000000000000009</v>
          </cell>
          <cell r="IM65">
            <v>0</v>
          </cell>
          <cell r="IQ65">
            <v>0</v>
          </cell>
          <cell r="IR65">
            <v>-0.4</v>
          </cell>
          <cell r="IS65">
            <v>0</v>
          </cell>
          <cell r="IT65">
            <v>328</v>
          </cell>
          <cell r="IW65">
            <v>0</v>
          </cell>
          <cell r="IX65">
            <v>-0.4</v>
          </cell>
          <cell r="IY65">
            <v>0</v>
          </cell>
          <cell r="IZ65">
            <v>323</v>
          </cell>
          <cell r="JC65">
            <v>0</v>
          </cell>
          <cell r="JD65">
            <v>-0.3</v>
          </cell>
          <cell r="JE65">
            <v>0.2</v>
          </cell>
          <cell r="JF65">
            <v>3</v>
          </cell>
          <cell r="JG65">
            <v>2.9</v>
          </cell>
          <cell r="JJ65">
            <v>0</v>
          </cell>
          <cell r="JK65">
            <v>0</v>
          </cell>
          <cell r="JL65">
            <v>0</v>
          </cell>
          <cell r="JM65">
            <v>0</v>
          </cell>
          <cell r="JN65">
            <v>0</v>
          </cell>
          <cell r="JP65">
            <v>0</v>
          </cell>
          <cell r="JV65">
            <v>0</v>
          </cell>
          <cell r="JZ65">
            <v>0</v>
          </cell>
          <cell r="KB65">
            <v>0</v>
          </cell>
          <cell r="KC65">
            <v>0</v>
          </cell>
          <cell r="KF65">
            <v>0</v>
          </cell>
          <cell r="KH65">
            <v>0</v>
          </cell>
          <cell r="KL65">
            <v>0</v>
          </cell>
          <cell r="KN65">
            <v>0</v>
          </cell>
          <cell r="KO65">
            <v>-0.4</v>
          </cell>
          <cell r="KP65">
            <v>0</v>
          </cell>
          <cell r="KR65">
            <v>-0.4</v>
          </cell>
          <cell r="KT65">
            <v>0</v>
          </cell>
          <cell r="KU65">
            <v>-0.4</v>
          </cell>
          <cell r="KV65">
            <v>0</v>
          </cell>
          <cell r="KW65">
            <v>0</v>
          </cell>
          <cell r="KX65">
            <v>-0.4</v>
          </cell>
          <cell r="KZ65">
            <v>0</v>
          </cell>
          <cell r="LA65">
            <v>-0.4</v>
          </cell>
          <cell r="LB65">
            <v>0</v>
          </cell>
          <cell r="LC65">
            <v>0</v>
          </cell>
          <cell r="LD65">
            <v>-0.4</v>
          </cell>
          <cell r="LF65">
            <v>0</v>
          </cell>
          <cell r="LJ65">
            <v>0</v>
          </cell>
          <cell r="LL65">
            <v>0</v>
          </cell>
        </row>
        <row r="66">
          <cell r="C66" t="str">
            <v>Total OpEx</v>
          </cell>
          <cell r="D66">
            <v>491.34588427000006</v>
          </cell>
          <cell r="E66">
            <v>478.76920099000006</v>
          </cell>
          <cell r="F66">
            <v>443.18999999999994</v>
          </cell>
          <cell r="G66">
            <v>461.584</v>
          </cell>
          <cell r="H66">
            <v>1874.88908526</v>
          </cell>
          <cell r="J66">
            <v>421</v>
          </cell>
          <cell r="K66">
            <v>430.9</v>
          </cell>
          <cell r="L66">
            <v>428.20000000000005</v>
          </cell>
          <cell r="M66">
            <v>382.31599999999997</v>
          </cell>
          <cell r="N66">
            <v>1662.4159999999999</v>
          </cell>
          <cell r="P66">
            <v>372.11599999999999</v>
          </cell>
          <cell r="Q66">
            <v>369.39699999999999</v>
          </cell>
          <cell r="R66">
            <v>396.5</v>
          </cell>
          <cell r="S66">
            <v>331.779</v>
          </cell>
          <cell r="T66">
            <v>1469.7919999999999</v>
          </cell>
          <cell r="V66">
            <v>469.64588427000001</v>
          </cell>
          <cell r="W66">
            <v>459.26920099</v>
          </cell>
          <cell r="X66">
            <v>421.19</v>
          </cell>
          <cell r="Y66">
            <v>438.78399999999999</v>
          </cell>
          <cell r="Z66">
            <v>1788.9890852599999</v>
          </cell>
          <cell r="AB66">
            <v>399.48700000000002</v>
          </cell>
          <cell r="AC66">
            <v>410.73999999999995</v>
          </cell>
          <cell r="AD66">
            <v>408.24900000000002</v>
          </cell>
          <cell r="AE66">
            <v>365.60499999999996</v>
          </cell>
          <cell r="AF66">
            <v>1584.0810000000001</v>
          </cell>
          <cell r="AH66">
            <v>356.51359999999994</v>
          </cell>
          <cell r="AI66">
            <v>353.00799999999998</v>
          </cell>
          <cell r="AJ66">
            <v>335.90898099999998</v>
          </cell>
          <cell r="AK66">
            <v>322.60759999999999</v>
          </cell>
          <cell r="AL66">
            <v>1368.6381809999998</v>
          </cell>
          <cell r="AN66">
            <v>421.49519391000001</v>
          </cell>
          <cell r="AO66">
            <v>423.60606074000003</v>
          </cell>
          <cell r="AP66">
            <v>458.79889470999996</v>
          </cell>
          <cell r="AQ66">
            <v>455.96832713000003</v>
          </cell>
          <cell r="AR66">
            <v>1760</v>
          </cell>
          <cell r="AT66">
            <v>372.5</v>
          </cell>
          <cell r="AU66">
            <v>380.6</v>
          </cell>
          <cell r="AV66">
            <v>410.27499999999998</v>
          </cell>
          <cell r="AW66">
            <v>415.67499999999995</v>
          </cell>
          <cell r="AX66">
            <v>1579.0500000000002</v>
          </cell>
          <cell r="AZ66">
            <v>372.5</v>
          </cell>
          <cell r="BA66">
            <v>380.6</v>
          </cell>
          <cell r="BB66">
            <v>410.27499999999998</v>
          </cell>
          <cell r="BC66">
            <v>415.67499999999995</v>
          </cell>
          <cell r="BD66">
            <v>1579.0500000000002</v>
          </cell>
          <cell r="BF66">
            <v>372.5</v>
          </cell>
          <cell r="BG66">
            <v>380.70000000000005</v>
          </cell>
          <cell r="BH66">
            <v>398.5</v>
          </cell>
          <cell r="BI66">
            <v>404.40000000000003</v>
          </cell>
          <cell r="BJ66">
            <v>1556.1</v>
          </cell>
          <cell r="BL66">
            <v>0</v>
          </cell>
          <cell r="BM66">
            <v>0</v>
          </cell>
          <cell r="BN66">
            <v>0</v>
          </cell>
          <cell r="BO66">
            <v>0</v>
          </cell>
          <cell r="BP66">
            <v>0</v>
          </cell>
          <cell r="BR66">
            <v>398.69519391</v>
          </cell>
          <cell r="BS66">
            <v>401.70606074000005</v>
          </cell>
          <cell r="BT66">
            <v>434.49889470999995</v>
          </cell>
          <cell r="BU66">
            <v>431.96832713000003</v>
          </cell>
          <cell r="BV66">
            <v>1666.8684764899999</v>
          </cell>
          <cell r="BX66">
            <v>353.6</v>
          </cell>
          <cell r="BY66">
            <v>361.8</v>
          </cell>
          <cell r="BZ66">
            <v>391.57499999999999</v>
          </cell>
          <cell r="CA66">
            <v>397.37499999999994</v>
          </cell>
          <cell r="CB66">
            <v>1504.3500000000001</v>
          </cell>
          <cell r="CD66">
            <v>353.791</v>
          </cell>
          <cell r="CE66">
            <v>364.16200000000003</v>
          </cell>
          <cell r="CF66">
            <v>375.61699999999996</v>
          </cell>
          <cell r="CG66">
            <v>375.71000000000004</v>
          </cell>
          <cell r="CH66">
            <v>1469.28</v>
          </cell>
          <cell r="CJ66">
            <v>353.56599999999992</v>
          </cell>
          <cell r="CK66">
            <v>361.87700000000001</v>
          </cell>
          <cell r="CL66">
            <v>379.83199999999994</v>
          </cell>
          <cell r="CM66">
            <v>386.11500000000001</v>
          </cell>
          <cell r="CN66">
            <v>1481.3899999999999</v>
          </cell>
          <cell r="CP66">
            <v>349.54999999999995</v>
          </cell>
          <cell r="CQ66">
            <v>365.5</v>
          </cell>
          <cell r="CR66">
            <v>347.6</v>
          </cell>
          <cell r="CS66">
            <v>359.59999999999997</v>
          </cell>
          <cell r="CT66">
            <v>1422.25</v>
          </cell>
          <cell r="CV66">
            <v>347.59999999999997</v>
          </cell>
          <cell r="CW66">
            <v>359.7</v>
          </cell>
          <cell r="CX66">
            <v>347.59999999999997</v>
          </cell>
          <cell r="CY66">
            <v>359.7</v>
          </cell>
          <cell r="CZ66">
            <v>1414.6000000000001</v>
          </cell>
          <cell r="DB66">
            <v>326.8</v>
          </cell>
          <cell r="DC66">
            <v>328</v>
          </cell>
          <cell r="DD66">
            <v>339.09999999999997</v>
          </cell>
          <cell r="DE66">
            <v>337.2</v>
          </cell>
          <cell r="DF66">
            <v>1331.1</v>
          </cell>
          <cell r="DH66">
            <v>323.81587989887504</v>
          </cell>
          <cell r="DI66">
            <v>325.31116232887501</v>
          </cell>
          <cell r="DJ66">
            <v>336.39209231887503</v>
          </cell>
          <cell r="DK66">
            <v>334.35734754887505</v>
          </cell>
          <cell r="DL66">
            <v>1319.8764820955</v>
          </cell>
          <cell r="DN66">
            <v>323.81587989887504</v>
          </cell>
          <cell r="DO66">
            <v>325.31116232887501</v>
          </cell>
          <cell r="DP66">
            <v>336.39209231887503</v>
          </cell>
          <cell r="DQ66">
            <v>334.35734754887505</v>
          </cell>
          <cell r="DR66">
            <v>1319.8764820955</v>
          </cell>
          <cell r="DU66">
            <v>350</v>
          </cell>
          <cell r="DV66">
            <v>355</v>
          </cell>
          <cell r="DW66">
            <v>340</v>
          </cell>
          <cell r="EA66">
            <v>352.07</v>
          </cell>
          <cell r="EB66">
            <v>355.1</v>
          </cell>
          <cell r="EC66">
            <v>0</v>
          </cell>
          <cell r="ED66">
            <v>0</v>
          </cell>
          <cell r="EE66">
            <v>707.17000000000007</v>
          </cell>
          <cell r="EG66">
            <v>352.07</v>
          </cell>
          <cell r="EH66">
            <v>0</v>
          </cell>
          <cell r="EI66">
            <v>0</v>
          </cell>
          <cell r="EJ66">
            <v>0</v>
          </cell>
          <cell r="EK66">
            <v>352.07</v>
          </cell>
          <cell r="EM66">
            <v>353.791</v>
          </cell>
          <cell r="EN66">
            <v>364.16200000000003</v>
          </cell>
          <cell r="EO66">
            <v>375.61699999999996</v>
          </cell>
          <cell r="EP66">
            <v>375.71000000000004</v>
          </cell>
          <cell r="EQ66">
            <v>1469.28</v>
          </cell>
          <cell r="ES66">
            <v>356.589</v>
          </cell>
          <cell r="ET66">
            <v>355.08179999999999</v>
          </cell>
          <cell r="EU66">
            <v>344.1968</v>
          </cell>
          <cell r="EV66">
            <v>345.99580000000003</v>
          </cell>
          <cell r="EW66">
            <v>1401.8634000000002</v>
          </cell>
          <cell r="EY66">
            <v>356.589</v>
          </cell>
          <cell r="EZ66">
            <v>362</v>
          </cell>
          <cell r="FA66">
            <v>344.1968</v>
          </cell>
          <cell r="FB66">
            <v>345.99580000000003</v>
          </cell>
          <cell r="FC66">
            <v>1408.7815999999998</v>
          </cell>
          <cell r="FE66">
            <v>356.589</v>
          </cell>
          <cell r="FF66">
            <v>357</v>
          </cell>
          <cell r="FG66">
            <v>0</v>
          </cell>
          <cell r="FH66">
            <v>0</v>
          </cell>
          <cell r="FI66">
            <v>713.58899999999994</v>
          </cell>
          <cell r="FK66">
            <v>356.589</v>
          </cell>
          <cell r="FL66">
            <v>357</v>
          </cell>
          <cell r="FM66">
            <v>0</v>
          </cell>
          <cell r="FN66">
            <v>0</v>
          </cell>
          <cell r="FO66">
            <v>713.58899999999994</v>
          </cell>
          <cell r="FQ66">
            <v>356.51359999999994</v>
          </cell>
          <cell r="FR66">
            <v>352.60799999999995</v>
          </cell>
          <cell r="FS66">
            <v>340</v>
          </cell>
          <cell r="FT66">
            <v>325</v>
          </cell>
          <cell r="FU66">
            <v>1374.1215999999999</v>
          </cell>
          <cell r="FW66">
            <v>356.51359999999994</v>
          </cell>
          <cell r="FX66">
            <v>353.00799999999998</v>
          </cell>
          <cell r="FY66">
            <v>347</v>
          </cell>
          <cell r="FZ66">
            <v>343.2</v>
          </cell>
          <cell r="GA66">
            <v>1399.7216000000001</v>
          </cell>
          <cell r="GC66">
            <v>356.51359999999994</v>
          </cell>
          <cell r="GD66">
            <v>353.00799999999998</v>
          </cell>
          <cell r="GE66">
            <v>335.90898099999998</v>
          </cell>
          <cell r="GF66">
            <v>319.89999999999998</v>
          </cell>
          <cell r="GG66">
            <v>1365.3305809999997</v>
          </cell>
          <cell r="GI66">
            <v>356.51359999999994</v>
          </cell>
          <cell r="GJ66">
            <v>353.00799999999998</v>
          </cell>
          <cell r="GK66">
            <v>335.90898099999998</v>
          </cell>
          <cell r="GL66">
            <v>322.89999999999998</v>
          </cell>
          <cell r="GM66">
            <v>1368.3305809999997</v>
          </cell>
          <cell r="GO66">
            <v>356.51359999999994</v>
          </cell>
          <cell r="GP66">
            <v>353.00799999999998</v>
          </cell>
          <cell r="GQ66">
            <v>335.90898099999998</v>
          </cell>
          <cell r="GR66">
            <v>322.89999999999998</v>
          </cell>
          <cell r="GS66">
            <v>1368.3305809999997</v>
          </cell>
          <cell r="GU66">
            <v>371.59999999999997</v>
          </cell>
          <cell r="GV66">
            <v>364.15499999999997</v>
          </cell>
          <cell r="GW66">
            <v>375.72500000000002</v>
          </cell>
          <cell r="GX66">
            <v>375.815</v>
          </cell>
          <cell r="GY66">
            <v>1487.2950000000001</v>
          </cell>
          <cell r="HA66">
            <v>362.2</v>
          </cell>
          <cell r="HB66">
            <v>364.1</v>
          </cell>
          <cell r="HC66">
            <v>0</v>
          </cell>
          <cell r="HD66">
            <v>0</v>
          </cell>
          <cell r="HE66">
            <v>726.3</v>
          </cell>
          <cell r="HG66">
            <v>362.2</v>
          </cell>
          <cell r="HH66">
            <v>364.1</v>
          </cell>
          <cell r="HI66">
            <v>0</v>
          </cell>
          <cell r="HJ66">
            <v>0</v>
          </cell>
          <cell r="HK66">
            <v>726.3</v>
          </cell>
          <cell r="HM66">
            <v>356.589</v>
          </cell>
          <cell r="HN66">
            <v>375.7</v>
          </cell>
          <cell r="HO66">
            <v>0</v>
          </cell>
          <cell r="HP66">
            <v>0</v>
          </cell>
          <cell r="HQ66">
            <v>732.28899999999999</v>
          </cell>
          <cell r="HS66">
            <v>356.589</v>
          </cell>
          <cell r="HT66">
            <v>356.7</v>
          </cell>
          <cell r="HU66">
            <v>384.90000000000003</v>
          </cell>
          <cell r="HV66">
            <v>362.1</v>
          </cell>
          <cell r="HW66">
            <v>1460.2890000000002</v>
          </cell>
          <cell r="HY66">
            <v>356.589</v>
          </cell>
          <cell r="HZ66">
            <v>0</v>
          </cell>
          <cell r="IA66">
            <v>0</v>
          </cell>
          <cell r="IB66">
            <v>0</v>
          </cell>
          <cell r="IC66">
            <v>356.589</v>
          </cell>
          <cell r="IE66">
            <v>356.589</v>
          </cell>
          <cell r="IF66">
            <v>353.00799999999998</v>
          </cell>
          <cell r="IG66">
            <v>356.4</v>
          </cell>
          <cell r="IH66">
            <v>0</v>
          </cell>
          <cell r="II66">
            <v>1065.9969999999998</v>
          </cell>
          <cell r="IK66">
            <v>356.589</v>
          </cell>
          <cell r="IL66">
            <v>423.60606074000003</v>
          </cell>
          <cell r="IM66">
            <v>347.1</v>
          </cell>
          <cell r="IN66">
            <v>0</v>
          </cell>
          <cell r="IO66">
            <v>1127.2950607400001</v>
          </cell>
          <cell r="IQ66">
            <v>356.51359999999994</v>
          </cell>
          <cell r="IR66">
            <v>353.00799999999998</v>
          </cell>
          <cell r="IS66">
            <v>335.90898099999998</v>
          </cell>
          <cell r="IT66">
            <v>328</v>
          </cell>
          <cell r="IU66">
            <v>1373.4305809999998</v>
          </cell>
          <cell r="IW66">
            <v>356.51359999999994</v>
          </cell>
          <cell r="IX66">
            <v>353.00799999999998</v>
          </cell>
          <cell r="IY66">
            <v>335.90898099999998</v>
          </cell>
          <cell r="IZ66">
            <v>323</v>
          </cell>
          <cell r="JA66">
            <v>1368.4305809999998</v>
          </cell>
          <cell r="JC66">
            <v>356.51359999999994</v>
          </cell>
          <cell r="JD66">
            <v>353.10799999999995</v>
          </cell>
          <cell r="JE66">
            <v>336.10898099999997</v>
          </cell>
          <cell r="JF66">
            <v>324.09999999999997</v>
          </cell>
          <cell r="JG66">
            <v>1369.8305809999997</v>
          </cell>
          <cell r="JJ66">
            <v>326.59087989887502</v>
          </cell>
          <cell r="JK66">
            <v>328.08616232887499</v>
          </cell>
          <cell r="JL66">
            <v>339.16709231887501</v>
          </cell>
          <cell r="JM66">
            <v>337.13234754887503</v>
          </cell>
          <cell r="JN66">
            <v>1330.9764820955002</v>
          </cell>
          <cell r="JP66">
            <v>359.95890600000001</v>
          </cell>
          <cell r="JV66">
            <v>356.51359999999994</v>
          </cell>
          <cell r="JW66">
            <v>355.09999999999997</v>
          </cell>
          <cell r="JX66">
            <v>0</v>
          </cell>
          <cell r="JY66">
            <v>0</v>
          </cell>
          <cell r="JZ66">
            <v>356.51359999999994</v>
          </cell>
          <cell r="KB66">
            <v>356.51359999999994</v>
          </cell>
          <cell r="KC66">
            <v>362.38299999999998</v>
          </cell>
          <cell r="KD66">
            <v>0</v>
          </cell>
          <cell r="KE66">
            <v>0</v>
          </cell>
          <cell r="KF66">
            <v>718.89659999999992</v>
          </cell>
          <cell r="KH66">
            <v>356.51359999999994</v>
          </cell>
          <cell r="KI66">
            <v>355.09999999999997</v>
          </cell>
          <cell r="KJ66">
            <v>343.2</v>
          </cell>
          <cell r="KK66">
            <v>0</v>
          </cell>
          <cell r="KL66">
            <v>699.71359999999993</v>
          </cell>
          <cell r="KN66">
            <v>356.51359999999994</v>
          </cell>
          <cell r="KO66">
            <v>353.00799999999998</v>
          </cell>
          <cell r="KP66">
            <v>348.79999999999995</v>
          </cell>
          <cell r="KQ66">
            <v>0</v>
          </cell>
          <cell r="KR66">
            <v>1058.3216</v>
          </cell>
          <cell r="KT66">
            <v>356.51359999999994</v>
          </cell>
          <cell r="KU66">
            <v>353.00799999999998</v>
          </cell>
          <cell r="KV66">
            <v>335.90898099999998</v>
          </cell>
          <cell r="KW66">
            <v>320.39999999999998</v>
          </cell>
          <cell r="KX66">
            <v>1365.8305809999999</v>
          </cell>
          <cell r="KZ66">
            <v>356.51359999999994</v>
          </cell>
          <cell r="LA66">
            <v>353.00799999999998</v>
          </cell>
          <cell r="LB66">
            <v>335.90898099999998</v>
          </cell>
          <cell r="LC66">
            <v>324.56900000000002</v>
          </cell>
          <cell r="LD66">
            <v>1369.9995809999996</v>
          </cell>
          <cell r="LF66">
            <v>331.74399999999997</v>
          </cell>
          <cell r="LG66">
            <v>338.248177</v>
          </cell>
          <cell r="LH66">
            <v>327.06</v>
          </cell>
          <cell r="LI66">
            <v>316.77</v>
          </cell>
          <cell r="LJ66">
            <v>1313.822177</v>
          </cell>
          <cell r="LL66">
            <v>335.90898099999998</v>
          </cell>
          <cell r="LN66">
            <v>357</v>
          </cell>
          <cell r="LO66">
            <v>363.66666666666669</v>
          </cell>
          <cell r="LP66">
            <v>336.5</v>
          </cell>
          <cell r="LQ66">
            <v>323.27465286612409</v>
          </cell>
          <cell r="LR66">
            <v>1371.9643598042583</v>
          </cell>
        </row>
        <row r="68">
          <cell r="C68" t="str">
            <v>OI&amp;E</v>
          </cell>
          <cell r="D68">
            <v>47.959228320000001</v>
          </cell>
          <cell r="E68">
            <v>44.693106489999998</v>
          </cell>
          <cell r="F68">
            <v>47.003499759999997</v>
          </cell>
          <cell r="G68">
            <v>46.453000000000003</v>
          </cell>
          <cell r="H68">
            <v>186.10883457</v>
          </cell>
          <cell r="J68">
            <v>55</v>
          </cell>
          <cell r="K68">
            <v>50</v>
          </cell>
          <cell r="L68">
            <v>45</v>
          </cell>
          <cell r="M68">
            <v>34.4</v>
          </cell>
          <cell r="N68">
            <v>184.4</v>
          </cell>
          <cell r="P68">
            <v>43.1</v>
          </cell>
          <cell r="Q68">
            <v>44</v>
          </cell>
          <cell r="R68">
            <v>39</v>
          </cell>
          <cell r="S68">
            <v>52.197000000000003</v>
          </cell>
          <cell r="T68">
            <v>178.297</v>
          </cell>
          <cell r="V68">
            <v>47.959228320000001</v>
          </cell>
          <cell r="W68">
            <v>44.693106489999998</v>
          </cell>
          <cell r="X68">
            <v>47.003499759999997</v>
          </cell>
          <cell r="Y68">
            <v>46.453000000000003</v>
          </cell>
          <cell r="Z68">
            <v>186.10883457</v>
          </cell>
          <cell r="AB68">
            <v>54.779000000000003</v>
          </cell>
          <cell r="AC68">
            <v>50.024000000000001</v>
          </cell>
          <cell r="AD68">
            <v>46</v>
          </cell>
          <cell r="AE68">
            <v>34.393999999999998</v>
          </cell>
          <cell r="AF68">
            <v>185.197</v>
          </cell>
          <cell r="AH68">
            <v>43.1</v>
          </cell>
          <cell r="AI68">
            <v>44</v>
          </cell>
          <cell r="AJ68">
            <v>39</v>
          </cell>
          <cell r="AK68">
            <v>40.1</v>
          </cell>
          <cell r="AL68">
            <v>166.2</v>
          </cell>
          <cell r="AN68">
            <v>50.8</v>
          </cell>
          <cell r="AO68">
            <v>50.9</v>
          </cell>
          <cell r="AP68">
            <v>51</v>
          </cell>
          <cell r="AQ68">
            <v>51.1</v>
          </cell>
          <cell r="AR68">
            <v>203.79999999999998</v>
          </cell>
          <cell r="AT68">
            <v>47.5</v>
          </cell>
          <cell r="AU68">
            <v>47.5</v>
          </cell>
          <cell r="AV68">
            <v>47.5</v>
          </cell>
          <cell r="AW68">
            <v>47.5</v>
          </cell>
          <cell r="AX68">
            <v>190</v>
          </cell>
          <cell r="AZ68">
            <v>47.5</v>
          </cell>
          <cell r="BA68">
            <v>47.5</v>
          </cell>
          <cell r="BB68">
            <v>47.5</v>
          </cell>
          <cell r="BC68">
            <v>47.5</v>
          </cell>
          <cell r="BD68">
            <v>190</v>
          </cell>
          <cell r="BF68">
            <v>47.5</v>
          </cell>
          <cell r="BG68">
            <v>47.5</v>
          </cell>
          <cell r="BH68">
            <v>47.5</v>
          </cell>
          <cell r="BI68">
            <v>47.5</v>
          </cell>
          <cell r="BJ68">
            <v>190</v>
          </cell>
          <cell r="BL68">
            <v>45</v>
          </cell>
          <cell r="BM68">
            <v>45.5</v>
          </cell>
          <cell r="BN68">
            <v>45.5</v>
          </cell>
          <cell r="BO68">
            <v>46</v>
          </cell>
          <cell r="BP68">
            <v>182</v>
          </cell>
          <cell r="BR68">
            <v>50.8</v>
          </cell>
          <cell r="BS68">
            <v>50.9</v>
          </cell>
          <cell r="BT68">
            <v>51</v>
          </cell>
          <cell r="BU68">
            <v>51.1</v>
          </cell>
          <cell r="BV68">
            <v>203.79999999999998</v>
          </cell>
          <cell r="BX68">
            <v>47.5</v>
          </cell>
          <cell r="BY68">
            <v>47.5</v>
          </cell>
          <cell r="BZ68">
            <v>47.5</v>
          </cell>
          <cell r="CA68">
            <v>47.5</v>
          </cell>
          <cell r="CB68">
            <v>190</v>
          </cell>
          <cell r="CD68">
            <v>44.5</v>
          </cell>
          <cell r="CE68">
            <v>44.5</v>
          </cell>
          <cell r="CF68">
            <v>46.5</v>
          </cell>
          <cell r="CG68">
            <v>46.5</v>
          </cell>
          <cell r="CH68">
            <v>182</v>
          </cell>
          <cell r="CJ68">
            <v>47.5</v>
          </cell>
          <cell r="CK68">
            <v>47.5</v>
          </cell>
          <cell r="CL68">
            <v>47.5</v>
          </cell>
          <cell r="CM68">
            <v>48.1</v>
          </cell>
          <cell r="CN68">
            <v>190</v>
          </cell>
          <cell r="CP68">
            <v>45</v>
          </cell>
          <cell r="CQ68">
            <v>45.6</v>
          </cell>
          <cell r="CR68">
            <v>45.5</v>
          </cell>
          <cell r="CS68">
            <v>46</v>
          </cell>
          <cell r="CT68">
            <v>182.1</v>
          </cell>
          <cell r="CV68">
            <v>45</v>
          </cell>
          <cell r="CW68">
            <v>45.6</v>
          </cell>
          <cell r="CX68">
            <v>45.5</v>
          </cell>
          <cell r="CY68">
            <v>46</v>
          </cell>
          <cell r="CZ68">
            <v>182.1</v>
          </cell>
          <cell r="DB68">
            <v>45</v>
          </cell>
          <cell r="DC68">
            <v>45</v>
          </cell>
          <cell r="DD68">
            <v>45</v>
          </cell>
          <cell r="DE68">
            <v>45</v>
          </cell>
          <cell r="DF68">
            <v>180</v>
          </cell>
          <cell r="DH68">
            <v>45</v>
          </cell>
          <cell r="DI68">
            <v>45</v>
          </cell>
          <cell r="DJ68">
            <v>45</v>
          </cell>
          <cell r="DK68">
            <v>45</v>
          </cell>
          <cell r="DL68">
            <v>180</v>
          </cell>
          <cell r="DN68">
            <v>45</v>
          </cell>
          <cell r="DO68">
            <v>45</v>
          </cell>
          <cell r="DP68">
            <v>45</v>
          </cell>
          <cell r="DQ68">
            <v>45</v>
          </cell>
          <cell r="DR68">
            <v>180</v>
          </cell>
          <cell r="DU68">
            <v>48</v>
          </cell>
          <cell r="DV68">
            <v>45.000000000000007</v>
          </cell>
          <cell r="DW68">
            <v>45.1</v>
          </cell>
          <cell r="EA68">
            <v>45.4</v>
          </cell>
          <cell r="EB68">
            <v>44.9</v>
          </cell>
          <cell r="EE68">
            <v>90.3</v>
          </cell>
          <cell r="EG68">
            <v>45.4</v>
          </cell>
          <cell r="EH68">
            <v>44.9</v>
          </cell>
          <cell r="EK68">
            <v>90.3</v>
          </cell>
          <cell r="EM68">
            <v>44.5</v>
          </cell>
          <cell r="EN68">
            <v>44.5</v>
          </cell>
          <cell r="EO68">
            <v>46.5</v>
          </cell>
          <cell r="EP68">
            <v>46.5</v>
          </cell>
          <cell r="EQ68">
            <v>182</v>
          </cell>
          <cell r="ES68">
            <v>43.1</v>
          </cell>
          <cell r="ET68">
            <v>45</v>
          </cell>
          <cell r="EU68">
            <v>45</v>
          </cell>
          <cell r="EV68">
            <v>45</v>
          </cell>
          <cell r="EW68">
            <v>178.1</v>
          </cell>
          <cell r="EY68">
            <v>43.1</v>
          </cell>
          <cell r="EZ68">
            <v>45</v>
          </cell>
          <cell r="FA68">
            <v>45</v>
          </cell>
          <cell r="FB68">
            <v>45</v>
          </cell>
          <cell r="FC68">
            <v>178.1</v>
          </cell>
          <cell r="FE68">
            <v>43.1</v>
          </cell>
          <cell r="FF68">
            <v>45</v>
          </cell>
          <cell r="FI68">
            <v>88.1</v>
          </cell>
          <cell r="FK68">
            <v>43.1</v>
          </cell>
          <cell r="FL68">
            <v>45</v>
          </cell>
          <cell r="FO68">
            <v>88.1</v>
          </cell>
          <cell r="FQ68">
            <v>43.1</v>
          </cell>
          <cell r="FR68">
            <v>44</v>
          </cell>
          <cell r="FS68">
            <v>45</v>
          </cell>
          <cell r="FT68">
            <v>45</v>
          </cell>
          <cell r="FU68">
            <v>177.1</v>
          </cell>
          <cell r="FW68">
            <v>43.1</v>
          </cell>
          <cell r="FX68">
            <v>45</v>
          </cell>
          <cell r="FY68">
            <v>45.5</v>
          </cell>
          <cell r="FZ68">
            <v>46.1</v>
          </cell>
          <cell r="GA68">
            <v>179.7</v>
          </cell>
          <cell r="GC68">
            <v>43.1</v>
          </cell>
          <cell r="GD68">
            <v>43.5</v>
          </cell>
          <cell r="GE68">
            <v>39</v>
          </cell>
          <cell r="GF68">
            <v>45</v>
          </cell>
          <cell r="GG68">
            <v>170.6</v>
          </cell>
          <cell r="GI68">
            <v>43.1</v>
          </cell>
          <cell r="GJ68">
            <v>43.5</v>
          </cell>
          <cell r="GK68">
            <v>39</v>
          </cell>
          <cell r="GL68">
            <v>45</v>
          </cell>
          <cell r="GM68">
            <v>170.6</v>
          </cell>
          <cell r="GO68">
            <v>43.1</v>
          </cell>
          <cell r="GP68">
            <v>43.5</v>
          </cell>
          <cell r="GQ68">
            <v>39</v>
          </cell>
          <cell r="GR68">
            <v>45</v>
          </cell>
          <cell r="GS68">
            <v>170.6</v>
          </cell>
          <cell r="GU68">
            <v>45.4</v>
          </cell>
          <cell r="GV68">
            <v>44.5</v>
          </cell>
          <cell r="GW68">
            <v>46.5</v>
          </cell>
          <cell r="GX68">
            <v>46.5</v>
          </cell>
          <cell r="GY68">
            <v>182.9</v>
          </cell>
          <cell r="HA68">
            <v>45</v>
          </cell>
          <cell r="HB68">
            <v>44.5</v>
          </cell>
          <cell r="HE68">
            <v>89.5</v>
          </cell>
          <cell r="HG68">
            <v>45</v>
          </cell>
          <cell r="HH68">
            <v>44.5</v>
          </cell>
          <cell r="HK68">
            <v>89.5</v>
          </cell>
          <cell r="HM68">
            <v>43.1</v>
          </cell>
          <cell r="HN68">
            <v>44.8</v>
          </cell>
          <cell r="HQ68">
            <v>87.9</v>
          </cell>
          <cell r="HS68">
            <v>43.1</v>
          </cell>
          <cell r="HT68">
            <v>45</v>
          </cell>
          <cell r="HU68">
            <v>45</v>
          </cell>
          <cell r="HV68">
            <v>45</v>
          </cell>
          <cell r="HW68">
            <v>178.1</v>
          </cell>
          <cell r="HY68">
            <v>43.1</v>
          </cell>
          <cell r="HZ68">
            <v>0</v>
          </cell>
          <cell r="IA68">
            <v>0</v>
          </cell>
          <cell r="IB68">
            <v>0</v>
          </cell>
          <cell r="IC68">
            <v>43.1</v>
          </cell>
          <cell r="IE68">
            <v>43.1</v>
          </cell>
          <cell r="IF68">
            <v>44</v>
          </cell>
          <cell r="IG68">
            <v>45</v>
          </cell>
          <cell r="IH68">
            <v>0</v>
          </cell>
          <cell r="II68">
            <v>132.1</v>
          </cell>
          <cell r="IK68">
            <v>43.1</v>
          </cell>
          <cell r="IL68">
            <v>50.9</v>
          </cell>
          <cell r="IM68">
            <v>45</v>
          </cell>
          <cell r="IN68">
            <v>0</v>
          </cell>
          <cell r="IO68">
            <v>139</v>
          </cell>
          <cell r="IQ68">
            <v>43.1</v>
          </cell>
          <cell r="IR68">
            <v>44</v>
          </cell>
          <cell r="IS68">
            <v>39</v>
          </cell>
          <cell r="IT68">
            <v>45</v>
          </cell>
          <cell r="IU68">
            <v>171.1</v>
          </cell>
          <cell r="IW68">
            <v>43.1</v>
          </cell>
          <cell r="IX68">
            <v>44</v>
          </cell>
          <cell r="IY68">
            <v>39</v>
          </cell>
          <cell r="IZ68">
            <v>45</v>
          </cell>
          <cell r="JA68">
            <v>171.1</v>
          </cell>
          <cell r="JC68">
            <v>43.1</v>
          </cell>
          <cell r="JD68">
            <v>43.5</v>
          </cell>
          <cell r="JE68">
            <v>39</v>
          </cell>
          <cell r="JF68">
            <v>45</v>
          </cell>
          <cell r="JG68">
            <v>170.6</v>
          </cell>
          <cell r="JJ68">
            <v>45</v>
          </cell>
          <cell r="JK68">
            <v>45</v>
          </cell>
          <cell r="JL68">
            <v>45</v>
          </cell>
          <cell r="JM68">
            <v>45</v>
          </cell>
          <cell r="JN68">
            <v>180</v>
          </cell>
          <cell r="JP68">
            <v>45</v>
          </cell>
          <cell r="JV68">
            <v>43.1</v>
          </cell>
          <cell r="JW68">
            <v>45</v>
          </cell>
          <cell r="JZ68">
            <v>88.1</v>
          </cell>
          <cell r="KB68">
            <v>43.1</v>
          </cell>
          <cell r="KC68">
            <v>43</v>
          </cell>
          <cell r="KF68">
            <v>86.1</v>
          </cell>
          <cell r="KH68">
            <v>43.1</v>
          </cell>
          <cell r="KJ68">
            <v>45</v>
          </cell>
          <cell r="KL68">
            <v>88.1</v>
          </cell>
          <cell r="KN68">
            <v>43.1</v>
          </cell>
          <cell r="KO68">
            <v>44</v>
          </cell>
          <cell r="KP68">
            <v>47.4</v>
          </cell>
          <cell r="KR68">
            <v>134.5</v>
          </cell>
          <cell r="KT68">
            <v>43.1</v>
          </cell>
          <cell r="KU68">
            <v>43.5</v>
          </cell>
          <cell r="KV68">
            <v>39</v>
          </cell>
          <cell r="KW68">
            <v>45</v>
          </cell>
          <cell r="KX68">
            <v>170.6</v>
          </cell>
          <cell r="KZ68">
            <v>43.1</v>
          </cell>
          <cell r="LA68">
            <v>43.5</v>
          </cell>
          <cell r="LB68">
            <v>39</v>
          </cell>
          <cell r="LC68">
            <v>45.3</v>
          </cell>
          <cell r="LD68">
            <v>170.89999999999998</v>
          </cell>
          <cell r="LF68">
            <v>45</v>
          </cell>
          <cell r="LG68">
            <v>45</v>
          </cell>
          <cell r="LH68">
            <v>45</v>
          </cell>
          <cell r="LI68">
            <v>45</v>
          </cell>
          <cell r="LJ68">
            <v>180</v>
          </cell>
          <cell r="LL68">
            <v>39</v>
          </cell>
          <cell r="LN68">
            <v>43</v>
          </cell>
          <cell r="LO68">
            <v>32.555555555555557</v>
          </cell>
          <cell r="LP68">
            <v>39.65384615384616</v>
          </cell>
          <cell r="LQ68">
            <v>46.54503785584496</v>
          </cell>
          <cell r="LR68">
            <v>165.98824943757035</v>
          </cell>
        </row>
        <row r="70">
          <cell r="C70" t="str">
            <v>Op Profit $M</v>
          </cell>
          <cell r="D70">
            <v>-46.474252510000056</v>
          </cell>
          <cell r="E70">
            <v>-20.006470829999955</v>
          </cell>
          <cell r="F70">
            <v>78.12959287000001</v>
          </cell>
          <cell r="G70">
            <v>90.962308710000059</v>
          </cell>
          <cell r="H70">
            <v>102.61117824000006</v>
          </cell>
          <cell r="J70">
            <v>66</v>
          </cell>
          <cell r="K70">
            <v>67.099999999999994</v>
          </cell>
          <cell r="L70">
            <v>65.780411992521977</v>
          </cell>
          <cell r="M70">
            <v>36.15300000000002</v>
          </cell>
          <cell r="N70">
            <v>235.03341199252199</v>
          </cell>
          <cell r="P70">
            <v>-46.115999999999985</v>
          </cell>
          <cell r="Q70">
            <v>-137.24299999999999</v>
          </cell>
          <cell r="R70">
            <v>-157.9</v>
          </cell>
          <cell r="S70">
            <v>-48.618999999999971</v>
          </cell>
          <cell r="T70">
            <v>-389.87799999999999</v>
          </cell>
          <cell r="V70">
            <v>-23.023586799999975</v>
          </cell>
          <cell r="W70">
            <v>0.29324094000003242</v>
          </cell>
          <cell r="X70">
            <v>101.22959286999998</v>
          </cell>
          <cell r="Y70">
            <v>114.96230871</v>
          </cell>
          <cell r="Z70">
            <v>193.66155572000002</v>
          </cell>
          <cell r="AB70">
            <v>88.669058149999998</v>
          </cell>
          <cell r="AC70">
            <v>88.032658500000039</v>
          </cell>
          <cell r="AD70">
            <v>86.641199999999955</v>
          </cell>
          <cell r="AE70">
            <v>52.270000000000017</v>
          </cell>
          <cell r="AF70">
            <v>315.61291664999982</v>
          </cell>
          <cell r="AH70">
            <v>-30</v>
          </cell>
          <cell r="AI70">
            <v>-87.054599999999994</v>
          </cell>
          <cell r="AJ70">
            <v>-96.861980999999986</v>
          </cell>
          <cell r="AK70">
            <v>-38.745868999999971</v>
          </cell>
          <cell r="AL70">
            <v>-252.66244999999995</v>
          </cell>
          <cell r="AN70">
            <v>58.972583390000011</v>
          </cell>
          <cell r="AO70">
            <v>67.093939259999956</v>
          </cell>
          <cell r="AP70">
            <v>83.701105290000044</v>
          </cell>
          <cell r="AQ70">
            <v>95.281672869999966</v>
          </cell>
          <cell r="AR70">
            <v>305.04930080999998</v>
          </cell>
          <cell r="AT70">
            <v>47.543396499999972</v>
          </cell>
          <cell r="AU70">
            <v>65.486896499999943</v>
          </cell>
          <cell r="AV70">
            <v>91.752293300000133</v>
          </cell>
          <cell r="AW70">
            <v>95.123408274999861</v>
          </cell>
          <cell r="AX70">
            <v>299.90599457499991</v>
          </cell>
          <cell r="AZ70">
            <v>47.543396499999972</v>
          </cell>
          <cell r="BA70">
            <v>65.486896499999943</v>
          </cell>
          <cell r="BB70">
            <v>91.752293300000133</v>
          </cell>
          <cell r="BC70">
            <v>95.123408274999861</v>
          </cell>
          <cell r="BD70">
            <v>299.90599457499991</v>
          </cell>
          <cell r="BF70">
            <v>47.543396499999972</v>
          </cell>
          <cell r="BG70">
            <v>65.386896499999921</v>
          </cell>
          <cell r="BH70">
            <v>83.764971240000023</v>
          </cell>
          <cell r="BI70">
            <v>70.054370699999708</v>
          </cell>
          <cell r="BJ70">
            <v>266.74963493999962</v>
          </cell>
          <cell r="BL70">
            <v>-8.1924999999999955</v>
          </cell>
          <cell r="BM70">
            <v>45.535399999999981</v>
          </cell>
          <cell r="BN70">
            <v>120.09440000000012</v>
          </cell>
          <cell r="BO70">
            <v>124.9511</v>
          </cell>
          <cell r="BP70">
            <v>282.3884000000001</v>
          </cell>
          <cell r="BR70">
            <v>83.772583390000023</v>
          </cell>
          <cell r="BS70">
            <v>90.993939259999934</v>
          </cell>
          <cell r="BT70">
            <v>110.00110529000005</v>
          </cell>
          <cell r="BU70">
            <v>121.28167286999997</v>
          </cell>
          <cell r="BV70">
            <v>406.04930080999998</v>
          </cell>
          <cell r="BX70">
            <v>67.143396499999938</v>
          </cell>
          <cell r="BY70">
            <v>84.9868965</v>
          </cell>
          <cell r="BZ70">
            <v>111.05229330000003</v>
          </cell>
          <cell r="CA70">
            <v>114.12340827500003</v>
          </cell>
          <cell r="CB70">
            <v>377.30599457499989</v>
          </cell>
          <cell r="CD70">
            <v>3.9309999999999832</v>
          </cell>
          <cell r="CE70">
            <v>44.504000000000019</v>
          </cell>
          <cell r="CF70">
            <v>140.48199999999997</v>
          </cell>
          <cell r="CG70">
            <v>147.43999999999994</v>
          </cell>
          <cell r="CH70">
            <v>336.35699999999991</v>
          </cell>
          <cell r="CJ70">
            <v>67.156000000000063</v>
          </cell>
          <cell r="CK70">
            <v>85.038999999999987</v>
          </cell>
          <cell r="CL70">
            <v>103.02700000000004</v>
          </cell>
          <cell r="CM70">
            <v>88.949999999999932</v>
          </cell>
          <cell r="CN70">
            <v>344.17200000000003</v>
          </cell>
          <cell r="CP70">
            <v>2.485834438726954</v>
          </cell>
          <cell r="CQ70">
            <v>28.022472499999992</v>
          </cell>
          <cell r="CR70">
            <v>123.65818999999993</v>
          </cell>
          <cell r="CS70">
            <v>119.92606000000006</v>
          </cell>
          <cell r="CT70">
            <v>274.09255693872694</v>
          </cell>
          <cell r="CV70">
            <v>4.4358344387269426</v>
          </cell>
          <cell r="CW70">
            <v>33.822472500000003</v>
          </cell>
          <cell r="CX70">
            <v>123.65818999999999</v>
          </cell>
          <cell r="CY70">
            <v>119.82606000000004</v>
          </cell>
          <cell r="CZ70">
            <v>281.74255693872698</v>
          </cell>
          <cell r="DB70">
            <v>-31.300000000000011</v>
          </cell>
          <cell r="DC70">
            <v>-5.7760000000000105</v>
          </cell>
          <cell r="DD70">
            <v>90.823000000000036</v>
          </cell>
          <cell r="DE70">
            <v>81.923000000000002</v>
          </cell>
          <cell r="DF70">
            <v>135.67000000000002</v>
          </cell>
          <cell r="DH70">
            <v>-36.524213232208353</v>
          </cell>
          <cell r="DI70">
            <v>-11.349316175028889</v>
          </cell>
          <cell r="DJ70">
            <v>78.237204123812717</v>
          </cell>
          <cell r="DK70">
            <v>69.384991900666193</v>
          </cell>
          <cell r="DL70">
            <v>99.748666617241668</v>
          </cell>
          <cell r="DN70">
            <v>-36.524213232208353</v>
          </cell>
          <cell r="DO70">
            <v>-11.349316175028889</v>
          </cell>
          <cell r="DP70">
            <v>78.237204123812717</v>
          </cell>
          <cell r="DQ70">
            <v>69.384991900666193</v>
          </cell>
          <cell r="DR70">
            <v>99.748666617241668</v>
          </cell>
          <cell r="DU70">
            <v>7.9318924000000379</v>
          </cell>
          <cell r="DV70">
            <v>-35.4</v>
          </cell>
          <cell r="DW70">
            <v>-50</v>
          </cell>
          <cell r="EA70">
            <v>4.9300000000000068</v>
          </cell>
          <cell r="EB70">
            <v>-21.64251999999999</v>
          </cell>
          <cell r="EC70">
            <v>0</v>
          </cell>
          <cell r="ED70">
            <v>0</v>
          </cell>
          <cell r="EE70">
            <v>-16.712519999999984</v>
          </cell>
          <cell r="EG70">
            <v>4.9300000000000068</v>
          </cell>
          <cell r="EH70">
            <v>0</v>
          </cell>
          <cell r="EI70">
            <v>0</v>
          </cell>
          <cell r="EJ70">
            <v>0</v>
          </cell>
          <cell r="EK70">
            <v>4.9300000000000068</v>
          </cell>
          <cell r="EM70">
            <v>3.9309999999999832</v>
          </cell>
          <cell r="EN70">
            <v>44.504000000000019</v>
          </cell>
          <cell r="EO70">
            <v>140.48199999999997</v>
          </cell>
          <cell r="EP70">
            <v>147.43999999999994</v>
          </cell>
          <cell r="EQ70">
            <v>336.35699999999991</v>
          </cell>
          <cell r="ES70">
            <v>-30</v>
          </cell>
          <cell r="ET70">
            <v>-25.481799999999964</v>
          </cell>
          <cell r="EU70">
            <v>83.029699999999991</v>
          </cell>
          <cell r="EV70">
            <v>80.296699999999987</v>
          </cell>
          <cell r="EW70">
            <v>107.84460000000001</v>
          </cell>
          <cell r="EY70">
            <v>-30</v>
          </cell>
          <cell r="EZ70">
            <v>-65</v>
          </cell>
          <cell r="FA70">
            <v>83.029699999999991</v>
          </cell>
          <cell r="FB70">
            <v>80.296699999999987</v>
          </cell>
          <cell r="FC70">
            <v>68.326399999999978</v>
          </cell>
          <cell r="FE70">
            <v>-30</v>
          </cell>
          <cell r="FF70">
            <v>-33</v>
          </cell>
          <cell r="FG70">
            <v>0</v>
          </cell>
          <cell r="FH70">
            <v>0</v>
          </cell>
          <cell r="FI70">
            <v>-63</v>
          </cell>
          <cell r="FK70">
            <v>-30</v>
          </cell>
          <cell r="FL70">
            <v>-33</v>
          </cell>
          <cell r="FM70">
            <v>0</v>
          </cell>
          <cell r="FN70">
            <v>0</v>
          </cell>
          <cell r="FO70">
            <v>-63</v>
          </cell>
          <cell r="FQ70">
            <v>-30</v>
          </cell>
          <cell r="FR70">
            <v>-87.054599999999994</v>
          </cell>
          <cell r="FS70">
            <v>-40</v>
          </cell>
          <cell r="FT70">
            <v>5</v>
          </cell>
          <cell r="FU70">
            <v>-152.05459999999999</v>
          </cell>
          <cell r="FW70">
            <v>-30</v>
          </cell>
          <cell r="FX70">
            <v>4.7914000000000101</v>
          </cell>
          <cell r="FY70">
            <v>-50</v>
          </cell>
          <cell r="FZ70">
            <v>-42.199999999999989</v>
          </cell>
          <cell r="GA70">
            <v>-117.40859999999998</v>
          </cell>
          <cell r="GC70">
            <v>-29.793599999999913</v>
          </cell>
          <cell r="GD70">
            <v>-87.054599999999994</v>
          </cell>
          <cell r="GE70">
            <v>-31.861980999999957</v>
          </cell>
          <cell r="GF70">
            <v>-21.799999999999955</v>
          </cell>
          <cell r="GG70">
            <v>-170.51018099999982</v>
          </cell>
          <cell r="GI70">
            <v>-29.793599999999913</v>
          </cell>
          <cell r="GJ70">
            <v>-87.407999999999959</v>
          </cell>
          <cell r="GK70">
            <v>-31.608980999999972</v>
          </cell>
          <cell r="GL70">
            <v>-35.799999999999955</v>
          </cell>
          <cell r="GM70">
            <v>-184.6105809999998</v>
          </cell>
          <cell r="GO70">
            <v>-29.793599999999913</v>
          </cell>
          <cell r="GP70">
            <v>-87.054599999999994</v>
          </cell>
          <cell r="GQ70">
            <v>-31.608980999999972</v>
          </cell>
          <cell r="GR70">
            <v>-27.899999999999977</v>
          </cell>
          <cell r="GS70">
            <v>-176.35718099999985</v>
          </cell>
          <cell r="GU70">
            <v>-12.799999999999955</v>
          </cell>
          <cell r="GV70">
            <v>44.511000000000081</v>
          </cell>
          <cell r="GW70">
            <v>140.37399999999991</v>
          </cell>
          <cell r="GX70">
            <v>147.33499999999998</v>
          </cell>
          <cell r="GY70">
            <v>319.42</v>
          </cell>
          <cell r="HA70">
            <v>-15.800000000000011</v>
          </cell>
          <cell r="HB70">
            <v>29.899999999999977</v>
          </cell>
          <cell r="HC70">
            <v>516.09899999999993</v>
          </cell>
          <cell r="HD70">
            <v>523.15</v>
          </cell>
          <cell r="HE70">
            <v>1053.3489999999997</v>
          </cell>
          <cell r="HG70">
            <v>-15.800000000000011</v>
          </cell>
          <cell r="HH70">
            <v>29.899999999999977</v>
          </cell>
          <cell r="HI70">
            <v>516.09899999999993</v>
          </cell>
          <cell r="HJ70">
            <v>523.15</v>
          </cell>
          <cell r="HK70">
            <v>1053.3489999999997</v>
          </cell>
          <cell r="HM70">
            <v>-30</v>
          </cell>
          <cell r="HN70">
            <v>-48.783900000000017</v>
          </cell>
          <cell r="HO70">
            <v>516.09899999999993</v>
          </cell>
          <cell r="HP70">
            <v>523.15</v>
          </cell>
          <cell r="HQ70">
            <v>960.46509999999989</v>
          </cell>
          <cell r="HS70">
            <v>-30</v>
          </cell>
          <cell r="HT70">
            <v>-32.699999999999989</v>
          </cell>
          <cell r="HU70">
            <v>-26.193676706217275</v>
          </cell>
          <cell r="HV70">
            <v>37.236076147043264</v>
          </cell>
          <cell r="HW70">
            <v>-51.657600559174</v>
          </cell>
          <cell r="HY70">
            <v>-30</v>
          </cell>
          <cell r="HZ70">
            <v>0</v>
          </cell>
          <cell r="IA70">
            <v>0</v>
          </cell>
          <cell r="IB70">
            <v>0</v>
          </cell>
          <cell r="IC70">
            <v>-30</v>
          </cell>
          <cell r="IE70">
            <v>-30</v>
          </cell>
          <cell r="IF70">
            <v>-87.054599999999994</v>
          </cell>
          <cell r="IG70">
            <v>-55.899999999999977</v>
          </cell>
          <cell r="IH70">
            <v>0</v>
          </cell>
          <cell r="II70">
            <v>-172.95459999999997</v>
          </cell>
          <cell r="IK70">
            <v>-30</v>
          </cell>
          <cell r="IL70">
            <v>67.093939259999956</v>
          </cell>
          <cell r="IM70">
            <v>-55.700000000000045</v>
          </cell>
          <cell r="IN70">
            <v>0</v>
          </cell>
          <cell r="IO70">
            <v>-18.606060740000089</v>
          </cell>
          <cell r="IQ70">
            <v>-30</v>
          </cell>
          <cell r="IR70">
            <v>-87.054599999999994</v>
          </cell>
          <cell r="IS70">
            <v>-96.861980999999986</v>
          </cell>
          <cell r="IT70">
            <v>-43</v>
          </cell>
          <cell r="IU70">
            <v>-256.91658099999995</v>
          </cell>
          <cell r="IW70">
            <v>-30</v>
          </cell>
          <cell r="IX70">
            <v>-87.054599999999994</v>
          </cell>
          <cell r="IY70">
            <v>-31.861980999999957</v>
          </cell>
          <cell r="IZ70">
            <v>-27.800000000000011</v>
          </cell>
          <cell r="JA70">
            <v>-176.71658099999996</v>
          </cell>
          <cell r="JC70">
            <v>-29.793599999999913</v>
          </cell>
          <cell r="JD70">
            <v>-87.507999999999925</v>
          </cell>
          <cell r="JE70">
            <v>-31.80898099999996</v>
          </cell>
          <cell r="JF70">
            <v>-38.499999999999943</v>
          </cell>
          <cell r="JG70">
            <v>-187.61058099999974</v>
          </cell>
          <cell r="JJ70">
            <v>-31.090879898875016</v>
          </cell>
          <cell r="JK70">
            <v>-5.8621623288750015</v>
          </cell>
          <cell r="JL70">
            <v>90.755907681124995</v>
          </cell>
          <cell r="JM70">
            <v>81.990652451124959</v>
          </cell>
          <cell r="JN70">
            <v>135.79351790449994</v>
          </cell>
          <cell r="JP70">
            <v>-14.097905999999966</v>
          </cell>
          <cell r="JV70">
            <v>-30</v>
          </cell>
          <cell r="JW70">
            <v>-22.363</v>
          </cell>
          <cell r="JX70">
            <v>0</v>
          </cell>
          <cell r="JY70">
            <v>0</v>
          </cell>
          <cell r="JZ70">
            <v>-52.363</v>
          </cell>
          <cell r="KB70">
            <v>-30</v>
          </cell>
          <cell r="KC70">
            <v>-47.613999999999976</v>
          </cell>
          <cell r="KD70">
            <v>0</v>
          </cell>
          <cell r="KE70">
            <v>0</v>
          </cell>
          <cell r="KF70">
            <v>-77.613999999999976</v>
          </cell>
          <cell r="KH70">
            <v>-30</v>
          </cell>
          <cell r="KJ70">
            <v>-30.699999999999989</v>
          </cell>
          <cell r="KL70">
            <v>-60.699999999999989</v>
          </cell>
          <cell r="KN70">
            <v>-30</v>
          </cell>
          <cell r="KO70">
            <v>-87.054599999999994</v>
          </cell>
          <cell r="KP70">
            <v>-64.099999999999966</v>
          </cell>
          <cell r="KR70">
            <v>-181.15459999999996</v>
          </cell>
          <cell r="KT70">
            <v>-29.793599999999913</v>
          </cell>
          <cell r="KU70">
            <v>-87.054599999999994</v>
          </cell>
          <cell r="KV70">
            <v>-31.861980999999957</v>
          </cell>
          <cell r="KW70">
            <v>-22.18199999999996</v>
          </cell>
          <cell r="KX70">
            <v>-170.89218099999982</v>
          </cell>
          <cell r="KZ70">
            <v>-29.793599999999913</v>
          </cell>
          <cell r="LA70">
            <v>-87.054599999999994</v>
          </cell>
          <cell r="LB70">
            <v>-31.861980999999957</v>
          </cell>
          <cell r="LC70">
            <v>-40.112000000000023</v>
          </cell>
          <cell r="LD70">
            <v>-188.82218099999989</v>
          </cell>
          <cell r="LF70">
            <v>-41.226999999999975</v>
          </cell>
          <cell r="LG70">
            <v>-62.065177000000006</v>
          </cell>
          <cell r="LH70">
            <v>44.692000000000007</v>
          </cell>
          <cell r="LI70">
            <v>27.544699999999978</v>
          </cell>
          <cell r="LJ70">
            <v>-31.055476999999996</v>
          </cell>
          <cell r="LL70">
            <v>-31.508981000000006</v>
          </cell>
          <cell r="LN70">
            <v>-30</v>
          </cell>
          <cell r="LO70">
            <v>-107.44444444444444</v>
          </cell>
          <cell r="LP70">
            <v>-90</v>
          </cell>
          <cell r="LQ70">
            <v>-37.347628460944726</v>
          </cell>
          <cell r="LR70">
            <v>-257.58708357087721</v>
          </cell>
        </row>
        <row r="71">
          <cell r="C71" t="str">
            <v>Net Income</v>
          </cell>
          <cell r="D71">
            <v>-94.433480830000065</v>
          </cell>
          <cell r="E71">
            <v>-64.69957731999996</v>
          </cell>
          <cell r="F71">
            <v>31.126093110000014</v>
          </cell>
          <cell r="G71">
            <v>44.509308710000056</v>
          </cell>
          <cell r="H71">
            <v>-83.497656329999941</v>
          </cell>
          <cell r="J71">
            <v>12</v>
          </cell>
          <cell r="K71">
            <v>17.099999999999994</v>
          </cell>
          <cell r="L71">
            <v>19.980411992521976</v>
          </cell>
          <cell r="M71">
            <v>1.7530000000000214</v>
          </cell>
          <cell r="N71">
            <v>50.733411992521994</v>
          </cell>
          <cell r="P71">
            <v>-89.21599999999998</v>
          </cell>
          <cell r="Q71">
            <v>-181.24299999999999</v>
          </cell>
          <cell r="R71">
            <v>-196.9</v>
          </cell>
          <cell r="S71">
            <v>-101.51599999999998</v>
          </cell>
          <cell r="T71">
            <v>-568.97499999999991</v>
          </cell>
          <cell r="V71">
            <v>-70.98281511999997</v>
          </cell>
          <cell r="W71">
            <v>-44.399865549999966</v>
          </cell>
          <cell r="X71">
            <v>54.226093109999979</v>
          </cell>
          <cell r="Y71">
            <v>68.509308709999999</v>
          </cell>
          <cell r="Z71">
            <v>7.5527211500000249</v>
          </cell>
          <cell r="AB71">
            <v>33.890058149999994</v>
          </cell>
          <cell r="AC71">
            <v>38.008658500000038</v>
          </cell>
          <cell r="AD71">
            <v>40.641199999999955</v>
          </cell>
          <cell r="AE71">
            <v>18.47600000000002</v>
          </cell>
          <cell r="AF71">
            <v>132.01591664999984</v>
          </cell>
          <cell r="AH71">
            <v>-73</v>
          </cell>
          <cell r="AI71">
            <v>-131.05459999999999</v>
          </cell>
          <cell r="AJ71">
            <v>-135.86198099999999</v>
          </cell>
          <cell r="AK71">
            <v>-78.845868999999965</v>
          </cell>
          <cell r="AL71">
            <v>-418.86244999999997</v>
          </cell>
          <cell r="AN71">
            <v>8.172583390000014</v>
          </cell>
          <cell r="AO71">
            <v>16.193939259999958</v>
          </cell>
          <cell r="AP71">
            <v>32.701105290000044</v>
          </cell>
          <cell r="AQ71">
            <v>44.181672869999964</v>
          </cell>
          <cell r="AR71">
            <v>101.24930080999998</v>
          </cell>
          <cell r="AT71">
            <v>0.44339649999997166</v>
          </cell>
          <cell r="AU71">
            <v>17.986896499999943</v>
          </cell>
          <cell r="AV71">
            <v>44.252293300000133</v>
          </cell>
          <cell r="AW71">
            <v>47.623408274999861</v>
          </cell>
          <cell r="AX71">
            <v>110.30599457499991</v>
          </cell>
          <cell r="AZ71">
            <v>0.44339649999997166</v>
          </cell>
          <cell r="BA71">
            <v>17.986896499999943</v>
          </cell>
          <cell r="BB71">
            <v>44.252293300000133</v>
          </cell>
          <cell r="BC71">
            <v>47.623408274999861</v>
          </cell>
          <cell r="BD71">
            <v>110.30599457499991</v>
          </cell>
          <cell r="BF71">
            <v>4.3396499999971638E-2</v>
          </cell>
          <cell r="BG71">
            <v>17.886896499999921</v>
          </cell>
          <cell r="BH71">
            <v>36.264971240000023</v>
          </cell>
          <cell r="BI71">
            <v>22.554370699999708</v>
          </cell>
          <cell r="BJ71">
            <v>76.749634939999623</v>
          </cell>
          <cell r="BL71">
            <v>-53.192499999999995</v>
          </cell>
          <cell r="BM71">
            <v>3.5399999999981446E-2</v>
          </cell>
          <cell r="BN71">
            <v>74.594400000000121</v>
          </cell>
          <cell r="BO71">
            <v>78.951099999999997</v>
          </cell>
          <cell r="BP71">
            <v>100.3884000000001</v>
          </cell>
          <cell r="BR71">
            <v>32.972583390000025</v>
          </cell>
          <cell r="BS71">
            <v>40.093939259999935</v>
          </cell>
          <cell r="BT71">
            <v>59.001105290000055</v>
          </cell>
          <cell r="BU71">
            <v>70.181672869999971</v>
          </cell>
          <cell r="BV71">
            <v>202.24930080999999</v>
          </cell>
          <cell r="BX71">
            <v>20.043396499999936</v>
          </cell>
          <cell r="BY71">
            <v>37.886896499999999</v>
          </cell>
          <cell r="BZ71">
            <v>63.952293300000029</v>
          </cell>
          <cell r="CA71">
            <v>67.023408275000037</v>
          </cell>
          <cell r="CB71">
            <v>187.70599457499989</v>
          </cell>
          <cell r="CD71">
            <v>-40.569000000000017</v>
          </cell>
          <cell r="CE71">
            <v>4.0000000000190994E-3</v>
          </cell>
          <cell r="CF71">
            <v>93.981999999999971</v>
          </cell>
          <cell r="CG71">
            <v>100.93999999999994</v>
          </cell>
          <cell r="CH71">
            <v>154.35699999999991</v>
          </cell>
          <cell r="CJ71">
            <v>19.656000000000063</v>
          </cell>
          <cell r="CK71">
            <v>37.538999999999987</v>
          </cell>
          <cell r="CL71">
            <v>55.527000000000044</v>
          </cell>
          <cell r="CM71">
            <v>40.84999999999993</v>
          </cell>
          <cell r="CN71">
            <v>154.17200000000003</v>
          </cell>
          <cell r="CP71">
            <v>-42.514165561273046</v>
          </cell>
          <cell r="CQ71">
            <v>-17.577527500000009</v>
          </cell>
          <cell r="CR71">
            <v>78.158189999999934</v>
          </cell>
          <cell r="CS71">
            <v>73.926060000000064</v>
          </cell>
          <cell r="CT71">
            <v>91.992556938726949</v>
          </cell>
          <cell r="CV71">
            <v>-40.564165561273057</v>
          </cell>
          <cell r="CW71">
            <v>-11.777527499999998</v>
          </cell>
          <cell r="CX71">
            <v>78.158189999999991</v>
          </cell>
          <cell r="CY71">
            <v>73.826060000000041</v>
          </cell>
          <cell r="CZ71">
            <v>99.642556938726983</v>
          </cell>
          <cell r="DB71">
            <v>-76.300000000000011</v>
          </cell>
          <cell r="DC71">
            <v>-50.77600000000001</v>
          </cell>
          <cell r="DD71">
            <v>45.823000000000036</v>
          </cell>
          <cell r="DE71">
            <v>36.923000000000002</v>
          </cell>
          <cell r="DF71">
            <v>-44.329999999999984</v>
          </cell>
          <cell r="DH71">
            <v>-81.524213232208353</v>
          </cell>
          <cell r="DI71">
            <v>-56.349316175028889</v>
          </cell>
          <cell r="DJ71">
            <v>33.237204123812717</v>
          </cell>
          <cell r="DK71">
            <v>24.384991900666193</v>
          </cell>
          <cell r="DL71">
            <v>-80.251333382758332</v>
          </cell>
          <cell r="DN71">
            <v>-81.524213232208353</v>
          </cell>
          <cell r="DO71">
            <v>-56.349316175028889</v>
          </cell>
          <cell r="DP71">
            <v>33.237204123812717</v>
          </cell>
          <cell r="DQ71">
            <v>24.384991900666193</v>
          </cell>
          <cell r="DR71">
            <v>-80.251333382758332</v>
          </cell>
          <cell r="DU71">
            <v>-40.068107599999962</v>
          </cell>
          <cell r="DV71">
            <v>-80.400000000000006</v>
          </cell>
          <cell r="DW71">
            <v>-95.1</v>
          </cell>
          <cell r="EA71">
            <v>-40.46</v>
          </cell>
          <cell r="EB71">
            <v>-66.542519999999996</v>
          </cell>
          <cell r="EC71">
            <v>0.4</v>
          </cell>
          <cell r="ED71">
            <v>0.4</v>
          </cell>
          <cell r="EE71">
            <v>-107.01251999999998</v>
          </cell>
          <cell r="EG71">
            <v>-40.46</v>
          </cell>
          <cell r="EH71">
            <v>-44.9</v>
          </cell>
          <cell r="EI71">
            <v>0.4</v>
          </cell>
          <cell r="EJ71">
            <v>0.4</v>
          </cell>
          <cell r="EK71">
            <v>-85.36999999999999</v>
          </cell>
          <cell r="EM71">
            <v>-40.569000000000017</v>
          </cell>
          <cell r="EN71">
            <v>4.0000000000190994E-3</v>
          </cell>
          <cell r="EO71">
            <v>93.981999999999971</v>
          </cell>
          <cell r="EP71">
            <v>100.93999999999994</v>
          </cell>
          <cell r="EQ71">
            <v>154.35699999999991</v>
          </cell>
          <cell r="ES71">
            <v>-73</v>
          </cell>
          <cell r="ET71">
            <v>-70.481799999999964</v>
          </cell>
          <cell r="EU71">
            <v>38.029699999999991</v>
          </cell>
          <cell r="EV71">
            <v>35.296699999999987</v>
          </cell>
          <cell r="EW71">
            <v>-70.155399999999986</v>
          </cell>
          <cell r="EY71">
            <v>-73</v>
          </cell>
          <cell r="EZ71">
            <v>-110</v>
          </cell>
          <cell r="FA71">
            <v>38.029699999999991</v>
          </cell>
          <cell r="FB71">
            <v>35.296699999999987</v>
          </cell>
          <cell r="FC71">
            <v>-109.67360000000002</v>
          </cell>
          <cell r="FE71">
            <v>-73</v>
          </cell>
          <cell r="FF71">
            <v>-78</v>
          </cell>
          <cell r="FG71">
            <v>0</v>
          </cell>
          <cell r="FH71">
            <v>0</v>
          </cell>
          <cell r="FI71">
            <v>-151</v>
          </cell>
          <cell r="FK71">
            <v>-73</v>
          </cell>
          <cell r="FL71">
            <v>-78</v>
          </cell>
          <cell r="FM71">
            <v>0</v>
          </cell>
          <cell r="FN71">
            <v>0</v>
          </cell>
          <cell r="FO71">
            <v>-151</v>
          </cell>
          <cell r="FQ71">
            <v>-73</v>
          </cell>
          <cell r="FR71">
            <v>-131.05459999999999</v>
          </cell>
          <cell r="FS71">
            <v>-85</v>
          </cell>
          <cell r="FT71">
            <v>-40</v>
          </cell>
          <cell r="FU71">
            <v>-329.05459999999999</v>
          </cell>
          <cell r="FW71">
            <v>-73</v>
          </cell>
          <cell r="FX71">
            <v>-40.20859999999999</v>
          </cell>
          <cell r="FY71">
            <v>-95.5</v>
          </cell>
          <cell r="FZ71">
            <v>-88.299999999999983</v>
          </cell>
          <cell r="GA71">
            <v>-297.0086</v>
          </cell>
          <cell r="GC71">
            <v>-72.893599999999907</v>
          </cell>
          <cell r="GD71">
            <v>-130.55459999999999</v>
          </cell>
          <cell r="GE71">
            <v>-70.861980999999957</v>
          </cell>
          <cell r="GF71">
            <v>-66.799999999999955</v>
          </cell>
          <cell r="GG71">
            <v>-341.11018099999978</v>
          </cell>
          <cell r="GI71">
            <v>-72.893599999999907</v>
          </cell>
          <cell r="GJ71">
            <v>-130.90799999999996</v>
          </cell>
          <cell r="GK71">
            <v>-70.608980999999972</v>
          </cell>
          <cell r="GL71">
            <v>-80.799999999999955</v>
          </cell>
          <cell r="GM71">
            <v>-355.21058099999982</v>
          </cell>
          <cell r="GO71">
            <v>-72.893599999999907</v>
          </cell>
          <cell r="GP71">
            <v>-130.55459999999999</v>
          </cell>
          <cell r="GQ71">
            <v>-70.608980999999972</v>
          </cell>
          <cell r="GR71">
            <v>-72.899999999999977</v>
          </cell>
          <cell r="GS71">
            <v>-346.95718099999988</v>
          </cell>
          <cell r="GU71">
            <v>-58.199999999999953</v>
          </cell>
          <cell r="GV71">
            <v>0.41100000000008097</v>
          </cell>
          <cell r="GW71">
            <v>94.273999999999916</v>
          </cell>
          <cell r="GX71">
            <v>101.23499999999999</v>
          </cell>
          <cell r="GY71">
            <v>136.52000000000001</v>
          </cell>
          <cell r="HA71">
            <v>-60.800000000000011</v>
          </cell>
          <cell r="HB71">
            <v>-14.600000000000023</v>
          </cell>
          <cell r="HC71">
            <v>516.09899999999993</v>
          </cell>
          <cell r="HD71">
            <v>523.15</v>
          </cell>
          <cell r="HE71">
            <v>963.84899999999971</v>
          </cell>
          <cell r="HG71">
            <v>-60.800000000000011</v>
          </cell>
          <cell r="HH71">
            <v>-14.600000000000023</v>
          </cell>
          <cell r="HI71">
            <v>516.09899999999993</v>
          </cell>
          <cell r="HJ71">
            <v>523.15</v>
          </cell>
          <cell r="HK71">
            <v>963.84899999999971</v>
          </cell>
          <cell r="HM71">
            <v>-73</v>
          </cell>
          <cell r="HN71">
            <v>-93.583900000000014</v>
          </cell>
          <cell r="HO71">
            <v>516.09899999999993</v>
          </cell>
          <cell r="HP71">
            <v>523.15</v>
          </cell>
          <cell r="HQ71">
            <v>872.56509999999992</v>
          </cell>
          <cell r="HS71">
            <v>-73</v>
          </cell>
          <cell r="HT71">
            <v>-77.699999999999989</v>
          </cell>
          <cell r="HU71">
            <v>-71.193676706217275</v>
          </cell>
          <cell r="HV71">
            <v>-7.7639238529567365</v>
          </cell>
          <cell r="HW71">
            <v>-229.75760055917399</v>
          </cell>
          <cell r="HY71">
            <v>-73</v>
          </cell>
          <cell r="HZ71">
            <v>0</v>
          </cell>
          <cell r="IA71">
            <v>0</v>
          </cell>
          <cell r="IB71">
            <v>0</v>
          </cell>
          <cell r="IC71">
            <v>-73.099999999999994</v>
          </cell>
          <cell r="IE71">
            <v>-73</v>
          </cell>
          <cell r="IF71">
            <v>-131.05459999999999</v>
          </cell>
          <cell r="IG71">
            <v>-100.89999999999998</v>
          </cell>
          <cell r="IH71">
            <v>0</v>
          </cell>
          <cell r="II71">
            <v>-305.05459999999994</v>
          </cell>
          <cell r="IK71">
            <v>-73</v>
          </cell>
          <cell r="IL71">
            <v>16.193939259999958</v>
          </cell>
          <cell r="IM71">
            <v>-100.70000000000005</v>
          </cell>
          <cell r="IN71">
            <v>0</v>
          </cell>
          <cell r="IO71">
            <v>-157.60606074000009</v>
          </cell>
          <cell r="IQ71">
            <v>-73</v>
          </cell>
          <cell r="IR71">
            <v>-131.05459999999999</v>
          </cell>
          <cell r="IS71">
            <v>-135.86198099999999</v>
          </cell>
          <cell r="IT71">
            <v>-88</v>
          </cell>
          <cell r="IU71">
            <v>-428.01658099999997</v>
          </cell>
          <cell r="IW71">
            <v>-73</v>
          </cell>
          <cell r="IX71">
            <v>-131.05459999999999</v>
          </cell>
          <cell r="IY71">
            <v>-70.861980999999957</v>
          </cell>
          <cell r="IZ71">
            <v>-72.800000000000011</v>
          </cell>
          <cell r="JA71">
            <v>-347.81658099999993</v>
          </cell>
          <cell r="JC71">
            <v>-72.893599999999907</v>
          </cell>
          <cell r="JD71">
            <v>-131.00799999999992</v>
          </cell>
          <cell r="JE71">
            <v>-70.80898099999996</v>
          </cell>
          <cell r="JF71">
            <v>-83.499999999999943</v>
          </cell>
          <cell r="JG71">
            <v>-358.21058099999971</v>
          </cell>
          <cell r="JJ71">
            <v>-76.090879898875016</v>
          </cell>
          <cell r="JK71">
            <v>-50.862162328875002</v>
          </cell>
          <cell r="JL71">
            <v>45.755907681124995</v>
          </cell>
          <cell r="JM71">
            <v>36.990652451124959</v>
          </cell>
          <cell r="JN71">
            <v>-44.206482095500064</v>
          </cell>
          <cell r="JP71">
            <v>-59.097905999999966</v>
          </cell>
          <cell r="JV71">
            <v>-73</v>
          </cell>
          <cell r="JW71">
            <v>-67.363</v>
          </cell>
          <cell r="JX71">
            <v>0</v>
          </cell>
          <cell r="JY71">
            <v>0</v>
          </cell>
          <cell r="JZ71">
            <v>-140.363</v>
          </cell>
          <cell r="KB71">
            <v>-73</v>
          </cell>
          <cell r="KC71">
            <v>-90.613999999999976</v>
          </cell>
          <cell r="KD71">
            <v>0</v>
          </cell>
          <cell r="KE71">
            <v>0</v>
          </cell>
          <cell r="KF71">
            <v>-163.61399999999998</v>
          </cell>
          <cell r="KH71">
            <v>-73</v>
          </cell>
          <cell r="KJ71">
            <v>-75.699999999999989</v>
          </cell>
          <cell r="KL71">
            <v>-148.69999999999999</v>
          </cell>
          <cell r="KN71">
            <v>-73</v>
          </cell>
          <cell r="KO71">
            <v>-131.05459999999999</v>
          </cell>
          <cell r="KP71">
            <v>-111.49999999999997</v>
          </cell>
          <cell r="KR71">
            <v>-315.55459999999994</v>
          </cell>
          <cell r="KT71">
            <v>-72.893599999999907</v>
          </cell>
          <cell r="KU71">
            <v>-130.55459999999999</v>
          </cell>
          <cell r="KV71">
            <v>-70.861980999999957</v>
          </cell>
          <cell r="KW71">
            <v>-67.18199999999996</v>
          </cell>
          <cell r="KX71">
            <v>-341.49218099999979</v>
          </cell>
          <cell r="KZ71">
            <v>-72.893599999999907</v>
          </cell>
          <cell r="LA71">
            <v>-130.55459999999999</v>
          </cell>
          <cell r="LB71">
            <v>-70.861980999999957</v>
          </cell>
          <cell r="LC71">
            <v>-85.41200000000002</v>
          </cell>
          <cell r="LD71">
            <v>-359.72218099999986</v>
          </cell>
          <cell r="LF71">
            <v>-86.226999999999975</v>
          </cell>
          <cell r="LG71">
            <v>-107.06517700000001</v>
          </cell>
          <cell r="LH71">
            <v>-0.30799999999999272</v>
          </cell>
          <cell r="LI71">
            <v>-17.455300000000022</v>
          </cell>
          <cell r="LJ71">
            <v>-211.055477</v>
          </cell>
          <cell r="LL71">
            <v>-70.508981000000006</v>
          </cell>
          <cell r="LN71">
            <v>-73</v>
          </cell>
          <cell r="LO71">
            <v>-140</v>
          </cell>
          <cell r="LP71">
            <v>-129.65384615384616</v>
          </cell>
          <cell r="LQ71">
            <v>-83.892666316789686</v>
          </cell>
          <cell r="LR71">
            <v>-423.57533300844756</v>
          </cell>
        </row>
        <row r="73">
          <cell r="B73" t="str">
            <v>Share count</v>
          </cell>
          <cell r="C73" t="str">
            <v>Share count</v>
          </cell>
          <cell r="D73">
            <v>749</v>
          </cell>
          <cell r="E73">
            <v>752</v>
          </cell>
          <cell r="F73">
            <v>762</v>
          </cell>
          <cell r="G73">
            <v>759</v>
          </cell>
          <cell r="H73">
            <v>754</v>
          </cell>
          <cell r="J73">
            <v>761</v>
          </cell>
          <cell r="K73">
            <v>764</v>
          </cell>
          <cell r="L73">
            <v>785</v>
          </cell>
          <cell r="M73">
            <v>781</v>
          </cell>
          <cell r="N73">
            <v>781</v>
          </cell>
          <cell r="P73">
            <v>777</v>
          </cell>
          <cell r="Q73">
            <v>778</v>
          </cell>
          <cell r="R73">
            <v>785</v>
          </cell>
          <cell r="S73">
            <v>791</v>
          </cell>
          <cell r="T73">
            <v>791</v>
          </cell>
          <cell r="V73">
            <v>749</v>
          </cell>
          <cell r="W73">
            <v>752</v>
          </cell>
          <cell r="X73">
            <v>762</v>
          </cell>
          <cell r="Y73">
            <v>759</v>
          </cell>
          <cell r="Z73">
            <v>754</v>
          </cell>
          <cell r="AB73">
            <v>761</v>
          </cell>
          <cell r="AC73">
            <v>764</v>
          </cell>
          <cell r="AD73">
            <v>785</v>
          </cell>
          <cell r="AE73">
            <v>776</v>
          </cell>
          <cell r="AF73">
            <v>771.5</v>
          </cell>
          <cell r="AH73">
            <v>777</v>
          </cell>
          <cell r="AI73">
            <v>778</v>
          </cell>
          <cell r="AJ73">
            <v>785</v>
          </cell>
          <cell r="AK73">
            <v>791</v>
          </cell>
          <cell r="AL73">
            <v>791</v>
          </cell>
          <cell r="AN73">
            <v>766</v>
          </cell>
          <cell r="AO73">
            <v>769</v>
          </cell>
          <cell r="AP73">
            <v>776</v>
          </cell>
          <cell r="AQ73">
            <v>782</v>
          </cell>
          <cell r="AR73">
            <v>774</v>
          </cell>
          <cell r="AT73">
            <v>788</v>
          </cell>
          <cell r="AU73">
            <v>790</v>
          </cell>
          <cell r="AV73">
            <v>798</v>
          </cell>
          <cell r="AW73">
            <v>806</v>
          </cell>
          <cell r="AX73">
            <v>796</v>
          </cell>
          <cell r="AZ73">
            <v>788</v>
          </cell>
          <cell r="BA73">
            <v>790</v>
          </cell>
          <cell r="BB73">
            <v>798</v>
          </cell>
          <cell r="BC73">
            <v>806</v>
          </cell>
          <cell r="BD73">
            <v>796</v>
          </cell>
          <cell r="BF73">
            <v>788</v>
          </cell>
          <cell r="BG73">
            <v>790</v>
          </cell>
          <cell r="BH73">
            <v>798</v>
          </cell>
          <cell r="BI73">
            <v>806</v>
          </cell>
          <cell r="BJ73">
            <v>796</v>
          </cell>
          <cell r="BL73">
            <v>779</v>
          </cell>
          <cell r="BM73">
            <v>790</v>
          </cell>
          <cell r="BN73">
            <v>798</v>
          </cell>
          <cell r="BO73">
            <v>806</v>
          </cell>
          <cell r="BP73">
            <v>790</v>
          </cell>
          <cell r="BR73">
            <v>766</v>
          </cell>
          <cell r="BS73">
            <v>769</v>
          </cell>
          <cell r="BT73">
            <v>776</v>
          </cell>
          <cell r="BU73">
            <v>782</v>
          </cell>
          <cell r="BV73">
            <v>774</v>
          </cell>
          <cell r="BX73">
            <v>788</v>
          </cell>
          <cell r="BY73">
            <v>790</v>
          </cell>
          <cell r="BZ73">
            <v>798</v>
          </cell>
          <cell r="CA73">
            <v>806</v>
          </cell>
          <cell r="CB73">
            <v>796</v>
          </cell>
          <cell r="CD73">
            <v>777</v>
          </cell>
          <cell r="CE73">
            <v>787</v>
          </cell>
          <cell r="CF73">
            <v>794</v>
          </cell>
          <cell r="CG73">
            <v>801</v>
          </cell>
          <cell r="CH73">
            <v>790</v>
          </cell>
          <cell r="CJ73">
            <v>779</v>
          </cell>
          <cell r="CK73">
            <v>790</v>
          </cell>
          <cell r="CL73">
            <v>798</v>
          </cell>
          <cell r="CM73">
            <v>806</v>
          </cell>
          <cell r="CN73">
            <v>790</v>
          </cell>
          <cell r="CP73">
            <v>779</v>
          </cell>
          <cell r="CQ73">
            <v>790</v>
          </cell>
          <cell r="CR73">
            <v>798</v>
          </cell>
          <cell r="CS73">
            <v>806</v>
          </cell>
          <cell r="CT73">
            <v>790</v>
          </cell>
          <cell r="CV73">
            <v>779</v>
          </cell>
          <cell r="CW73">
            <v>790</v>
          </cell>
          <cell r="CX73">
            <v>798</v>
          </cell>
          <cell r="CY73">
            <v>806</v>
          </cell>
          <cell r="CZ73">
            <v>790</v>
          </cell>
          <cell r="DB73">
            <v>792</v>
          </cell>
          <cell r="DC73">
            <v>794</v>
          </cell>
          <cell r="DD73">
            <v>806</v>
          </cell>
          <cell r="DE73">
            <v>816</v>
          </cell>
          <cell r="DF73">
            <v>816</v>
          </cell>
          <cell r="DH73">
            <v>793</v>
          </cell>
          <cell r="DI73">
            <v>795</v>
          </cell>
          <cell r="DJ73">
            <v>814</v>
          </cell>
          <cell r="DK73">
            <v>824</v>
          </cell>
          <cell r="DL73">
            <v>824</v>
          </cell>
          <cell r="DN73">
            <v>0</v>
          </cell>
          <cell r="DO73">
            <v>0</v>
          </cell>
          <cell r="DP73">
            <v>0</v>
          </cell>
          <cell r="DQ73">
            <v>800</v>
          </cell>
          <cell r="DR73">
            <v>800</v>
          </cell>
          <cell r="DU73">
            <v>779</v>
          </cell>
          <cell r="DV73">
            <v>790</v>
          </cell>
          <cell r="DW73">
            <v>786</v>
          </cell>
          <cell r="EA73">
            <v>777</v>
          </cell>
          <cell r="EB73">
            <v>779</v>
          </cell>
          <cell r="EE73">
            <v>0</v>
          </cell>
          <cell r="EG73">
            <v>777</v>
          </cell>
          <cell r="EH73">
            <v>0</v>
          </cell>
          <cell r="EK73">
            <v>0</v>
          </cell>
          <cell r="EM73">
            <v>777</v>
          </cell>
          <cell r="EN73">
            <v>787</v>
          </cell>
          <cell r="EO73">
            <v>794</v>
          </cell>
          <cell r="EP73">
            <v>801</v>
          </cell>
          <cell r="EQ73">
            <v>790</v>
          </cell>
          <cell r="ES73">
            <v>777</v>
          </cell>
          <cell r="ET73">
            <v>779</v>
          </cell>
          <cell r="EU73">
            <v>798</v>
          </cell>
          <cell r="EV73">
            <v>806</v>
          </cell>
          <cell r="EW73">
            <v>790</v>
          </cell>
          <cell r="EY73">
            <v>777</v>
          </cell>
          <cell r="EZ73">
            <v>779</v>
          </cell>
          <cell r="FA73">
            <v>798</v>
          </cell>
          <cell r="FB73">
            <v>806</v>
          </cell>
          <cell r="FC73">
            <v>790</v>
          </cell>
          <cell r="FE73">
            <v>777</v>
          </cell>
          <cell r="FF73">
            <v>779</v>
          </cell>
          <cell r="FI73">
            <v>790</v>
          </cell>
          <cell r="FK73">
            <v>777</v>
          </cell>
          <cell r="FL73">
            <v>779</v>
          </cell>
          <cell r="FO73">
            <v>790</v>
          </cell>
          <cell r="FQ73">
            <v>777</v>
          </cell>
          <cell r="FR73">
            <v>778</v>
          </cell>
          <cell r="FS73">
            <v>786</v>
          </cell>
          <cell r="FT73">
            <v>792</v>
          </cell>
          <cell r="FU73">
            <v>785</v>
          </cell>
          <cell r="FW73">
            <v>777</v>
          </cell>
          <cell r="FX73">
            <v>779</v>
          </cell>
          <cell r="FY73">
            <v>785</v>
          </cell>
          <cell r="FZ73">
            <v>785</v>
          </cell>
          <cell r="GA73">
            <v>785</v>
          </cell>
          <cell r="GC73">
            <v>777</v>
          </cell>
          <cell r="GD73">
            <v>778</v>
          </cell>
          <cell r="GE73">
            <v>785</v>
          </cell>
          <cell r="GF73">
            <v>792</v>
          </cell>
          <cell r="GG73">
            <v>785</v>
          </cell>
          <cell r="GI73">
            <v>777</v>
          </cell>
          <cell r="GJ73">
            <v>778</v>
          </cell>
          <cell r="GK73">
            <v>785</v>
          </cell>
          <cell r="GL73">
            <v>791</v>
          </cell>
          <cell r="GM73">
            <v>785</v>
          </cell>
          <cell r="GO73">
            <v>777</v>
          </cell>
          <cell r="GP73">
            <v>778</v>
          </cell>
          <cell r="GQ73">
            <v>785</v>
          </cell>
          <cell r="GR73">
            <v>791</v>
          </cell>
          <cell r="GS73">
            <v>785</v>
          </cell>
          <cell r="GU73">
            <v>777</v>
          </cell>
          <cell r="GV73">
            <v>787</v>
          </cell>
          <cell r="GW73">
            <v>794</v>
          </cell>
          <cell r="GX73">
            <v>801</v>
          </cell>
          <cell r="GY73">
            <v>790</v>
          </cell>
          <cell r="HA73">
            <v>777</v>
          </cell>
          <cell r="HB73">
            <v>790</v>
          </cell>
          <cell r="HE73">
            <v>0</v>
          </cell>
          <cell r="HG73">
            <v>777</v>
          </cell>
          <cell r="HH73">
            <v>790</v>
          </cell>
          <cell r="HK73">
            <v>0</v>
          </cell>
          <cell r="HM73">
            <v>777</v>
          </cell>
          <cell r="HN73">
            <v>779</v>
          </cell>
          <cell r="HQ73">
            <v>0</v>
          </cell>
          <cell r="HS73">
            <v>777</v>
          </cell>
          <cell r="HT73">
            <v>779</v>
          </cell>
          <cell r="HU73">
            <v>786</v>
          </cell>
          <cell r="HV73">
            <v>799</v>
          </cell>
          <cell r="HW73">
            <v>799</v>
          </cell>
          <cell r="HY73">
            <v>777</v>
          </cell>
          <cell r="HZ73">
            <v>779</v>
          </cell>
          <cell r="IA73">
            <v>0</v>
          </cell>
          <cell r="IB73">
            <v>0</v>
          </cell>
          <cell r="IC73">
            <v>0</v>
          </cell>
          <cell r="IE73">
            <v>777</v>
          </cell>
          <cell r="IF73">
            <v>778</v>
          </cell>
          <cell r="IG73">
            <v>786</v>
          </cell>
          <cell r="IH73">
            <v>0</v>
          </cell>
          <cell r="II73">
            <v>0</v>
          </cell>
          <cell r="IK73">
            <v>777</v>
          </cell>
          <cell r="IL73">
            <v>769</v>
          </cell>
          <cell r="IM73">
            <v>785</v>
          </cell>
          <cell r="IN73">
            <v>0</v>
          </cell>
          <cell r="IO73">
            <v>0</v>
          </cell>
          <cell r="IQ73">
            <v>777</v>
          </cell>
          <cell r="IR73">
            <v>778</v>
          </cell>
          <cell r="IS73">
            <v>785</v>
          </cell>
          <cell r="IT73">
            <v>785</v>
          </cell>
          <cell r="IU73">
            <v>785</v>
          </cell>
          <cell r="IW73">
            <v>777</v>
          </cell>
          <cell r="IX73">
            <v>778</v>
          </cell>
          <cell r="IY73">
            <v>785</v>
          </cell>
          <cell r="IZ73">
            <v>792</v>
          </cell>
          <cell r="JA73">
            <v>792</v>
          </cell>
          <cell r="JC73">
            <v>777</v>
          </cell>
          <cell r="JD73">
            <v>778</v>
          </cell>
          <cell r="JE73">
            <v>785</v>
          </cell>
          <cell r="JF73">
            <v>791</v>
          </cell>
          <cell r="JG73">
            <v>783</v>
          </cell>
          <cell r="JJ73">
            <v>792</v>
          </cell>
          <cell r="JK73">
            <v>794</v>
          </cell>
          <cell r="JL73">
            <v>806</v>
          </cell>
          <cell r="JM73">
            <v>816</v>
          </cell>
          <cell r="JN73">
            <v>816</v>
          </cell>
          <cell r="JP73">
            <v>777</v>
          </cell>
          <cell r="JV73">
            <v>777</v>
          </cell>
          <cell r="JW73">
            <v>779</v>
          </cell>
          <cell r="JZ73">
            <v>0</v>
          </cell>
          <cell r="KB73">
            <v>777</v>
          </cell>
          <cell r="KC73">
            <v>786</v>
          </cell>
          <cell r="KF73">
            <v>0</v>
          </cell>
          <cell r="KH73">
            <v>777</v>
          </cell>
          <cell r="KJ73">
            <v>786</v>
          </cell>
          <cell r="KL73">
            <v>0</v>
          </cell>
          <cell r="KN73">
            <v>777</v>
          </cell>
          <cell r="KO73">
            <v>778</v>
          </cell>
          <cell r="KP73">
            <v>786</v>
          </cell>
          <cell r="KR73">
            <v>0</v>
          </cell>
          <cell r="KT73">
            <v>777</v>
          </cell>
          <cell r="KU73">
            <v>778</v>
          </cell>
          <cell r="KV73">
            <v>785</v>
          </cell>
          <cell r="KW73">
            <v>792</v>
          </cell>
          <cell r="KX73">
            <v>792</v>
          </cell>
          <cell r="KZ73">
            <v>777</v>
          </cell>
          <cell r="LA73">
            <v>778</v>
          </cell>
          <cell r="LB73">
            <v>785</v>
          </cell>
          <cell r="LC73">
            <v>792</v>
          </cell>
          <cell r="LD73">
            <v>792</v>
          </cell>
          <cell r="LF73">
            <v>0</v>
          </cell>
          <cell r="LG73">
            <v>0</v>
          </cell>
          <cell r="LH73">
            <v>0</v>
          </cell>
          <cell r="LI73">
            <v>0</v>
          </cell>
          <cell r="LJ73">
            <v>0</v>
          </cell>
          <cell r="LL73">
            <v>785</v>
          </cell>
        </row>
        <row r="75">
          <cell r="C75" t="str">
            <v>Treasury Metrics:</v>
          </cell>
        </row>
        <row r="76">
          <cell r="C76" t="str">
            <v>EBITDA</v>
          </cell>
          <cell r="D76">
            <v>40</v>
          </cell>
          <cell r="E76">
            <v>54</v>
          </cell>
          <cell r="F76">
            <v>152.9</v>
          </cell>
          <cell r="G76">
            <v>165</v>
          </cell>
          <cell r="H76">
            <v>411.9</v>
          </cell>
          <cell r="J76">
            <v>139</v>
          </cell>
          <cell r="K76">
            <v>137</v>
          </cell>
          <cell r="L76">
            <v>133</v>
          </cell>
          <cell r="M76">
            <v>96</v>
          </cell>
          <cell r="N76">
            <v>505</v>
          </cell>
          <cell r="P76">
            <v>13</v>
          </cell>
          <cell r="Q76">
            <v>-42.242999999999995</v>
          </cell>
          <cell r="R76">
            <v>-115.9</v>
          </cell>
          <cell r="S76">
            <v>-14.618999999999971</v>
          </cell>
          <cell r="T76">
            <v>-159.76199999999997</v>
          </cell>
          <cell r="V76">
            <v>40</v>
          </cell>
          <cell r="W76">
            <v>54</v>
          </cell>
          <cell r="X76">
            <v>152.9</v>
          </cell>
          <cell r="Y76">
            <v>165</v>
          </cell>
          <cell r="Z76">
            <v>411.9</v>
          </cell>
          <cell r="AB76">
            <v>139</v>
          </cell>
          <cell r="AC76">
            <v>137</v>
          </cell>
          <cell r="AD76">
            <v>133</v>
          </cell>
          <cell r="AE76">
            <v>96</v>
          </cell>
          <cell r="AF76">
            <v>505</v>
          </cell>
          <cell r="AH76">
            <v>13</v>
          </cell>
          <cell r="AI76">
            <v>-42.054599999999994</v>
          </cell>
          <cell r="AJ76">
            <v>-54.861980999999986</v>
          </cell>
          <cell r="AK76">
            <v>-4.7458689999999706</v>
          </cell>
          <cell r="AL76">
            <v>-88.66244999999995</v>
          </cell>
          <cell r="AN76">
            <v>134</v>
          </cell>
          <cell r="AO76">
            <v>140</v>
          </cell>
          <cell r="AP76">
            <v>158.5</v>
          </cell>
          <cell r="AQ76">
            <v>169.5</v>
          </cell>
          <cell r="AR76">
            <v>602</v>
          </cell>
          <cell r="AT76">
            <v>115</v>
          </cell>
          <cell r="AU76">
            <v>133</v>
          </cell>
          <cell r="AV76">
            <v>160</v>
          </cell>
          <cell r="AW76">
            <v>164</v>
          </cell>
          <cell r="AX76">
            <v>572</v>
          </cell>
          <cell r="AZ76">
            <v>115</v>
          </cell>
          <cell r="BA76">
            <v>133</v>
          </cell>
          <cell r="BB76">
            <v>160</v>
          </cell>
          <cell r="BC76">
            <v>164</v>
          </cell>
          <cell r="BD76">
            <v>572</v>
          </cell>
          <cell r="BF76">
            <v>115</v>
          </cell>
          <cell r="BG76">
            <v>136.20000000000002</v>
          </cell>
          <cell r="BH76">
            <v>163.50000000000026</v>
          </cell>
          <cell r="BI76">
            <v>149.47500000000028</v>
          </cell>
          <cell r="BJ76">
            <v>564.17500000000052</v>
          </cell>
          <cell r="BL76">
            <v>115</v>
          </cell>
          <cell r="BM76">
            <v>133</v>
          </cell>
          <cell r="BN76">
            <v>160</v>
          </cell>
          <cell r="BO76">
            <v>164</v>
          </cell>
          <cell r="BP76">
            <v>572</v>
          </cell>
          <cell r="BR76">
            <v>134</v>
          </cell>
          <cell r="BS76">
            <v>140</v>
          </cell>
          <cell r="BT76">
            <v>158.5</v>
          </cell>
          <cell r="BU76">
            <v>169.5</v>
          </cell>
          <cell r="BV76">
            <v>602</v>
          </cell>
          <cell r="BX76">
            <v>115</v>
          </cell>
          <cell r="BY76">
            <v>133</v>
          </cell>
          <cell r="BZ76">
            <v>160</v>
          </cell>
          <cell r="CA76">
            <v>164</v>
          </cell>
          <cell r="CB76">
            <v>572</v>
          </cell>
          <cell r="CD76">
            <v>50</v>
          </cell>
          <cell r="CE76">
            <v>95</v>
          </cell>
          <cell r="CF76">
            <v>188</v>
          </cell>
          <cell r="CG76">
            <v>195</v>
          </cell>
          <cell r="CH76">
            <v>528</v>
          </cell>
          <cell r="CJ76">
            <v>112</v>
          </cell>
          <cell r="CK76">
            <v>131</v>
          </cell>
          <cell r="CL76">
            <v>149</v>
          </cell>
          <cell r="CM76">
            <v>136</v>
          </cell>
          <cell r="CN76">
            <v>528</v>
          </cell>
          <cell r="CP76">
            <v>48</v>
          </cell>
          <cell r="CQ76">
            <v>74</v>
          </cell>
          <cell r="CR76">
            <v>169</v>
          </cell>
          <cell r="CS76">
            <v>175</v>
          </cell>
          <cell r="CT76">
            <v>466</v>
          </cell>
          <cell r="CV76">
            <v>48</v>
          </cell>
          <cell r="CW76">
            <v>74</v>
          </cell>
          <cell r="CX76">
            <v>169</v>
          </cell>
          <cell r="CY76">
            <v>175</v>
          </cell>
          <cell r="CZ76">
            <v>466</v>
          </cell>
          <cell r="DB76">
            <v>5.7399999999999878</v>
          </cell>
          <cell r="DC76">
            <v>30.47399999999999</v>
          </cell>
          <cell r="DD76">
            <v>126.67300000000003</v>
          </cell>
          <cell r="DE76">
            <v>118.273</v>
          </cell>
          <cell r="DF76">
            <v>281.15999999999997</v>
          </cell>
          <cell r="DH76">
            <v>31</v>
          </cell>
          <cell r="DI76">
            <v>58</v>
          </cell>
          <cell r="DJ76">
            <v>34</v>
          </cell>
          <cell r="DK76">
            <v>126</v>
          </cell>
          <cell r="DL76">
            <v>249</v>
          </cell>
          <cell r="DN76">
            <v>31</v>
          </cell>
          <cell r="DO76">
            <v>58</v>
          </cell>
          <cell r="DP76">
            <v>34</v>
          </cell>
          <cell r="DQ76">
            <v>126</v>
          </cell>
          <cell r="DR76">
            <v>249</v>
          </cell>
          <cell r="EA76">
            <v>50</v>
          </cell>
          <cell r="EB76">
            <v>22</v>
          </cell>
          <cell r="EE76">
            <v>72</v>
          </cell>
          <cell r="EG76">
            <v>50</v>
          </cell>
          <cell r="EH76">
            <v>0</v>
          </cell>
          <cell r="EK76">
            <v>50</v>
          </cell>
          <cell r="EM76">
            <v>50</v>
          </cell>
          <cell r="EN76">
            <v>95</v>
          </cell>
          <cell r="EO76">
            <v>188</v>
          </cell>
          <cell r="EP76">
            <v>195</v>
          </cell>
          <cell r="EQ76">
            <v>528</v>
          </cell>
          <cell r="ES76">
            <v>13</v>
          </cell>
          <cell r="ET76">
            <v>22</v>
          </cell>
          <cell r="EU76">
            <v>129</v>
          </cell>
          <cell r="EV76">
            <v>126</v>
          </cell>
          <cell r="EW76">
            <v>290</v>
          </cell>
          <cell r="EY76">
            <v>10.5</v>
          </cell>
          <cell r="EZ76">
            <v>-20</v>
          </cell>
          <cell r="FA76">
            <v>129</v>
          </cell>
          <cell r="FB76">
            <v>126</v>
          </cell>
          <cell r="FC76">
            <v>245.5</v>
          </cell>
          <cell r="FE76">
            <v>10.5</v>
          </cell>
          <cell r="FF76">
            <v>12</v>
          </cell>
          <cell r="FG76">
            <v>0</v>
          </cell>
          <cell r="FH76">
            <v>0</v>
          </cell>
          <cell r="FI76">
            <v>22.5</v>
          </cell>
          <cell r="FK76">
            <v>10.5</v>
          </cell>
          <cell r="FL76">
            <v>12</v>
          </cell>
          <cell r="FM76">
            <v>0</v>
          </cell>
          <cell r="FN76">
            <v>0</v>
          </cell>
          <cell r="FO76">
            <v>22.5</v>
          </cell>
          <cell r="FQ76">
            <v>13.5</v>
          </cell>
          <cell r="FR76">
            <v>-42.054599999999994</v>
          </cell>
          <cell r="FS76">
            <v>5</v>
          </cell>
          <cell r="FT76">
            <v>50</v>
          </cell>
          <cell r="FU76">
            <v>26.445400000000006</v>
          </cell>
          <cell r="FW76">
            <v>13</v>
          </cell>
          <cell r="FX76">
            <v>49.79140000000001</v>
          </cell>
          <cell r="FY76">
            <v>-4.5</v>
          </cell>
          <cell r="FZ76">
            <v>3.9000000000000128</v>
          </cell>
          <cell r="GA76">
            <v>62.191400000000023</v>
          </cell>
          <cell r="GC76">
            <v>13.206400000000087</v>
          </cell>
          <cell r="GD76">
            <v>-42.054599999999994</v>
          </cell>
          <cell r="GE76">
            <v>10.138019000000043</v>
          </cell>
          <cell r="GF76">
            <v>21.200000000000045</v>
          </cell>
          <cell r="GG76">
            <v>2.4898190000001819</v>
          </cell>
          <cell r="GI76">
            <v>13.206400000000087</v>
          </cell>
          <cell r="GJ76">
            <v>-42.407999999999959</v>
          </cell>
          <cell r="GK76">
            <v>10.391019000000028</v>
          </cell>
          <cell r="GL76">
            <v>7.2000000000000455</v>
          </cell>
          <cell r="GM76">
            <v>-11.610580999999797</v>
          </cell>
          <cell r="GO76">
            <v>13.206400000000087</v>
          </cell>
          <cell r="GP76">
            <v>-42.054599999999994</v>
          </cell>
          <cell r="GQ76">
            <v>10.391019000000028</v>
          </cell>
          <cell r="GR76">
            <v>15.100000000000023</v>
          </cell>
          <cell r="GS76">
            <v>-3.357180999999855</v>
          </cell>
          <cell r="GU76">
            <v>32</v>
          </cell>
          <cell r="GV76">
            <v>95</v>
          </cell>
          <cell r="GW76">
            <v>188</v>
          </cell>
          <cell r="GX76">
            <v>195</v>
          </cell>
          <cell r="GY76">
            <v>510</v>
          </cell>
          <cell r="HA76">
            <v>29</v>
          </cell>
          <cell r="HB76">
            <v>80</v>
          </cell>
          <cell r="HE76">
            <v>109</v>
          </cell>
          <cell r="HG76">
            <v>29</v>
          </cell>
          <cell r="HH76">
            <v>80</v>
          </cell>
          <cell r="HK76">
            <v>109</v>
          </cell>
          <cell r="HM76">
            <v>13</v>
          </cell>
          <cell r="HN76">
            <v>-5</v>
          </cell>
          <cell r="HQ76">
            <v>8</v>
          </cell>
          <cell r="HS76">
            <v>13</v>
          </cell>
          <cell r="HT76">
            <v>11.160207187194626</v>
          </cell>
          <cell r="HU76">
            <v>60.90952329378274</v>
          </cell>
          <cell r="HV76">
            <v>99.640276147043252</v>
          </cell>
          <cell r="HW76">
            <v>184.71000662802061</v>
          </cell>
          <cell r="HY76">
            <v>13</v>
          </cell>
          <cell r="HZ76">
            <v>0</v>
          </cell>
          <cell r="IA76">
            <v>0</v>
          </cell>
          <cell r="IB76">
            <v>0</v>
          </cell>
          <cell r="IC76">
            <v>13</v>
          </cell>
          <cell r="IE76">
            <v>13</v>
          </cell>
          <cell r="IF76">
            <v>-42.054599999999994</v>
          </cell>
          <cell r="IG76">
            <v>-10.899999999999977</v>
          </cell>
          <cell r="IH76">
            <v>0</v>
          </cell>
          <cell r="II76">
            <v>-39.954599999999971</v>
          </cell>
          <cell r="IK76">
            <v>13</v>
          </cell>
          <cell r="IL76">
            <v>140</v>
          </cell>
          <cell r="IM76">
            <v>-10.700000000000045</v>
          </cell>
          <cell r="IN76">
            <v>0</v>
          </cell>
          <cell r="IO76">
            <v>142.29999999999995</v>
          </cell>
          <cell r="IQ76">
            <v>13</v>
          </cell>
          <cell r="IR76">
            <v>-42.054599999999994</v>
          </cell>
          <cell r="IS76">
            <v>-54.861980999999986</v>
          </cell>
          <cell r="IT76">
            <v>2</v>
          </cell>
          <cell r="IU76">
            <v>-81.916580999999979</v>
          </cell>
          <cell r="IW76">
            <v>13</v>
          </cell>
          <cell r="IX76">
            <v>-42.054599999999994</v>
          </cell>
          <cell r="IY76">
            <v>10.138019000000043</v>
          </cell>
          <cell r="IZ76">
            <v>14.699999999999989</v>
          </cell>
          <cell r="JA76">
            <v>-4.2165809999999624</v>
          </cell>
          <cell r="JC76">
            <v>13.206400000000087</v>
          </cell>
          <cell r="JD76">
            <v>-42.507999999999925</v>
          </cell>
          <cell r="JE76">
            <v>10.19101900000004</v>
          </cell>
          <cell r="JF76">
            <v>3.45900000000006</v>
          </cell>
          <cell r="JG76">
            <v>-15.651580999999737</v>
          </cell>
          <cell r="JJ76">
            <v>-31.090879898875016</v>
          </cell>
          <cell r="JK76">
            <v>-5.8621623288750015</v>
          </cell>
          <cell r="JL76">
            <v>90.755907681124995</v>
          </cell>
          <cell r="JM76">
            <v>81.990652451124959</v>
          </cell>
          <cell r="JN76">
            <v>135.79351790449994</v>
          </cell>
          <cell r="JP76">
            <v>32</v>
          </cell>
          <cell r="JV76">
            <v>13</v>
          </cell>
          <cell r="JW76">
            <v>22.637</v>
          </cell>
          <cell r="JX76">
            <v>0</v>
          </cell>
          <cell r="JY76">
            <v>0</v>
          </cell>
          <cell r="JZ76">
            <v>35.637</v>
          </cell>
          <cell r="KB76">
            <v>13</v>
          </cell>
          <cell r="KC76">
            <v>-4.6139999999999759</v>
          </cell>
          <cell r="KF76">
            <v>8.3860000000000241</v>
          </cell>
          <cell r="KH76">
            <v>13</v>
          </cell>
          <cell r="KJ76">
            <v>14.300000000000011</v>
          </cell>
          <cell r="KL76">
            <v>27.300000000000011</v>
          </cell>
          <cell r="KN76">
            <v>13</v>
          </cell>
          <cell r="KO76">
            <v>-42.054599999999994</v>
          </cell>
          <cell r="KP76">
            <v>-16.699999999999967</v>
          </cell>
          <cell r="KR76">
            <v>-45.754599999999961</v>
          </cell>
          <cell r="KT76">
            <v>13.206400000000087</v>
          </cell>
          <cell r="KU76">
            <v>-42.054599999999994</v>
          </cell>
          <cell r="KV76">
            <v>10.138019000000043</v>
          </cell>
          <cell r="KW76">
            <v>20.81800000000004</v>
          </cell>
          <cell r="KX76">
            <v>2.1078190000001769</v>
          </cell>
          <cell r="KZ76">
            <v>13.206400000000087</v>
          </cell>
          <cell r="LA76">
            <v>-42.054599999999994</v>
          </cell>
          <cell r="LB76">
            <v>10.138019000000043</v>
          </cell>
          <cell r="LC76">
            <v>1.84699999999998</v>
          </cell>
          <cell r="LD76">
            <v>-16.863180999999884</v>
          </cell>
          <cell r="LF76">
            <v>1.7730000000000246</v>
          </cell>
          <cell r="LG76">
            <v>-19.065177000000006</v>
          </cell>
          <cell r="LH76">
            <v>87.692000000000007</v>
          </cell>
          <cell r="LI76">
            <v>27.544699999999978</v>
          </cell>
          <cell r="LJ76">
            <v>97.944523000000004</v>
          </cell>
          <cell r="LL76">
            <v>-55</v>
          </cell>
          <cell r="LN76">
            <v>13</v>
          </cell>
          <cell r="LO76">
            <v>-57.6</v>
          </cell>
          <cell r="LP76">
            <v>-46.357142857142854</v>
          </cell>
          <cell r="LQ76">
            <v>-4.8448616653802388</v>
          </cell>
          <cell r="LR76">
            <v>-114.98852124903517</v>
          </cell>
        </row>
        <row r="77">
          <cell r="C77" t="str">
            <v>Cash w/o actions</v>
          </cell>
          <cell r="D77">
            <v>1183</v>
          </cell>
          <cell r="E77">
            <v>1117</v>
          </cell>
          <cell r="F77">
            <v>1181</v>
          </cell>
          <cell r="G77">
            <v>1187</v>
          </cell>
          <cell r="H77">
            <v>1187</v>
          </cell>
          <cell r="J77">
            <v>982</v>
          </cell>
          <cell r="K77">
            <v>948</v>
          </cell>
          <cell r="L77">
            <v>938</v>
          </cell>
          <cell r="M77">
            <v>1040</v>
          </cell>
          <cell r="N77">
            <v>1040</v>
          </cell>
          <cell r="P77">
            <v>906</v>
          </cell>
          <cell r="Q77">
            <v>829</v>
          </cell>
          <cell r="R77">
            <v>755</v>
          </cell>
          <cell r="S77">
            <v>785</v>
          </cell>
          <cell r="T77">
            <v>785</v>
          </cell>
          <cell r="V77">
            <v>1183</v>
          </cell>
          <cell r="W77">
            <v>1117</v>
          </cell>
          <cell r="X77">
            <v>1181</v>
          </cell>
          <cell r="Y77">
            <v>1187</v>
          </cell>
          <cell r="Z77">
            <v>1187</v>
          </cell>
          <cell r="AB77">
            <v>982</v>
          </cell>
          <cell r="AC77">
            <v>948</v>
          </cell>
          <cell r="AD77">
            <v>938</v>
          </cell>
          <cell r="AE77">
            <v>1040</v>
          </cell>
          <cell r="AF77">
            <v>1040</v>
          </cell>
          <cell r="AH77">
            <v>906</v>
          </cell>
          <cell r="AI77">
            <v>829</v>
          </cell>
          <cell r="AJ77">
            <v>755</v>
          </cell>
          <cell r="AK77">
            <v>785</v>
          </cell>
          <cell r="AL77">
            <v>785</v>
          </cell>
          <cell r="AN77">
            <v>850</v>
          </cell>
          <cell r="AO77">
            <v>855</v>
          </cell>
          <cell r="AP77">
            <v>915</v>
          </cell>
          <cell r="AQ77">
            <v>1143</v>
          </cell>
          <cell r="AR77">
            <v>1143</v>
          </cell>
          <cell r="AT77">
            <v>798</v>
          </cell>
          <cell r="AU77">
            <v>834</v>
          </cell>
          <cell r="AV77">
            <v>846</v>
          </cell>
          <cell r="AW77">
            <v>1048</v>
          </cell>
          <cell r="AX77">
            <v>1048</v>
          </cell>
          <cell r="AZ77">
            <v>798</v>
          </cell>
          <cell r="BA77">
            <v>834</v>
          </cell>
          <cell r="BB77">
            <v>846</v>
          </cell>
          <cell r="BC77">
            <v>1048</v>
          </cell>
          <cell r="BD77">
            <v>1048</v>
          </cell>
          <cell r="BF77">
            <v>765</v>
          </cell>
          <cell r="BG77">
            <v>799</v>
          </cell>
          <cell r="BH77">
            <v>780</v>
          </cell>
          <cell r="BI77">
            <v>969</v>
          </cell>
          <cell r="BJ77">
            <v>969</v>
          </cell>
          <cell r="BL77">
            <v>798</v>
          </cell>
          <cell r="BM77">
            <v>834</v>
          </cell>
          <cell r="BN77">
            <v>846</v>
          </cell>
          <cell r="BO77">
            <v>1048</v>
          </cell>
          <cell r="BP77">
            <v>1048</v>
          </cell>
          <cell r="BR77">
            <v>850</v>
          </cell>
          <cell r="BS77">
            <v>855</v>
          </cell>
          <cell r="BT77">
            <v>915</v>
          </cell>
          <cell r="BU77">
            <v>1143</v>
          </cell>
          <cell r="BV77">
            <v>1143</v>
          </cell>
          <cell r="BX77">
            <v>798</v>
          </cell>
          <cell r="BY77">
            <v>834</v>
          </cell>
          <cell r="BZ77">
            <v>846</v>
          </cell>
          <cell r="CA77">
            <v>1048</v>
          </cell>
          <cell r="CB77">
            <v>1048</v>
          </cell>
          <cell r="CD77">
            <v>930</v>
          </cell>
          <cell r="CE77">
            <v>870</v>
          </cell>
          <cell r="CF77">
            <v>783</v>
          </cell>
          <cell r="CG77">
            <v>978</v>
          </cell>
          <cell r="CH77">
            <v>978</v>
          </cell>
          <cell r="CJ77">
            <v>790</v>
          </cell>
          <cell r="CK77">
            <v>834</v>
          </cell>
          <cell r="CL77">
            <v>835</v>
          </cell>
          <cell r="CM77">
            <v>1024</v>
          </cell>
          <cell r="CN77">
            <v>1024</v>
          </cell>
          <cell r="CP77">
            <v>930</v>
          </cell>
          <cell r="CQ77">
            <v>800</v>
          </cell>
          <cell r="CR77">
            <v>825</v>
          </cell>
          <cell r="CS77">
            <v>941</v>
          </cell>
          <cell r="CT77">
            <v>941</v>
          </cell>
          <cell r="CV77">
            <v>930</v>
          </cell>
          <cell r="CW77">
            <v>800</v>
          </cell>
          <cell r="CX77">
            <v>825</v>
          </cell>
          <cell r="CY77">
            <v>941</v>
          </cell>
          <cell r="CZ77">
            <v>941</v>
          </cell>
          <cell r="DB77">
            <v>610</v>
          </cell>
          <cell r="DC77">
            <v>986</v>
          </cell>
          <cell r="DD77">
            <v>980</v>
          </cell>
          <cell r="DE77">
            <v>1136</v>
          </cell>
          <cell r="DF77">
            <v>1136</v>
          </cell>
          <cell r="DH77">
            <v>610</v>
          </cell>
          <cell r="DI77">
            <v>988</v>
          </cell>
          <cell r="DJ77">
            <v>967</v>
          </cell>
          <cell r="DK77">
            <v>1112</v>
          </cell>
          <cell r="DL77">
            <v>1112</v>
          </cell>
          <cell r="DQ77">
            <v>1120</v>
          </cell>
          <cell r="DR77">
            <v>1120</v>
          </cell>
          <cell r="DW77">
            <v>700</v>
          </cell>
          <cell r="EA77">
            <v>930</v>
          </cell>
          <cell r="EB77">
            <v>800</v>
          </cell>
          <cell r="EE77">
            <v>0</v>
          </cell>
          <cell r="EG77">
            <v>930</v>
          </cell>
          <cell r="EH77">
            <v>0</v>
          </cell>
          <cell r="EK77">
            <v>0</v>
          </cell>
          <cell r="EM77">
            <v>930</v>
          </cell>
          <cell r="EN77">
            <v>870</v>
          </cell>
          <cell r="EO77">
            <v>783</v>
          </cell>
          <cell r="EP77">
            <v>978</v>
          </cell>
          <cell r="EQ77">
            <v>978</v>
          </cell>
          <cell r="ES77">
            <v>906</v>
          </cell>
          <cell r="ET77">
            <v>749</v>
          </cell>
          <cell r="EU77">
            <v>760</v>
          </cell>
          <cell r="EV77">
            <v>909</v>
          </cell>
          <cell r="EW77">
            <v>909</v>
          </cell>
          <cell r="EY77">
            <v>906</v>
          </cell>
          <cell r="EZ77">
            <v>767</v>
          </cell>
          <cell r="FA77">
            <v>760</v>
          </cell>
          <cell r="FB77">
            <v>909</v>
          </cell>
          <cell r="FC77">
            <v>909</v>
          </cell>
          <cell r="FE77">
            <v>906</v>
          </cell>
          <cell r="FF77">
            <v>770</v>
          </cell>
          <cell r="FI77">
            <v>0</v>
          </cell>
          <cell r="FK77">
            <v>906</v>
          </cell>
          <cell r="FL77">
            <v>770</v>
          </cell>
          <cell r="FO77">
            <v>0</v>
          </cell>
          <cell r="FQ77">
            <v>906</v>
          </cell>
          <cell r="FR77">
            <v>829</v>
          </cell>
          <cell r="FS77">
            <v>692</v>
          </cell>
          <cell r="FT77">
            <v>725</v>
          </cell>
          <cell r="FU77">
            <v>725</v>
          </cell>
          <cell r="FW77">
            <v>906</v>
          </cell>
          <cell r="FX77">
            <v>770</v>
          </cell>
          <cell r="FY77">
            <v>726</v>
          </cell>
          <cell r="FZ77">
            <v>726</v>
          </cell>
          <cell r="GA77">
            <v>726</v>
          </cell>
          <cell r="GC77">
            <v>906</v>
          </cell>
          <cell r="GD77">
            <v>829</v>
          </cell>
          <cell r="GE77">
            <v>755</v>
          </cell>
          <cell r="GF77">
            <v>755</v>
          </cell>
          <cell r="GG77">
            <v>755</v>
          </cell>
          <cell r="GI77">
            <v>906</v>
          </cell>
          <cell r="GJ77">
            <v>829</v>
          </cell>
          <cell r="GK77">
            <v>755</v>
          </cell>
          <cell r="GL77">
            <v>760</v>
          </cell>
          <cell r="GM77">
            <v>760</v>
          </cell>
          <cell r="GO77">
            <v>906</v>
          </cell>
          <cell r="GP77">
            <v>829</v>
          </cell>
          <cell r="GQ77">
            <v>755</v>
          </cell>
          <cell r="GR77">
            <v>760</v>
          </cell>
          <cell r="GS77">
            <v>760</v>
          </cell>
          <cell r="GU77">
            <v>930</v>
          </cell>
          <cell r="GV77">
            <v>870</v>
          </cell>
          <cell r="GW77">
            <v>783</v>
          </cell>
          <cell r="GX77">
            <v>978</v>
          </cell>
          <cell r="GY77">
            <v>978</v>
          </cell>
          <cell r="HA77">
            <v>930</v>
          </cell>
          <cell r="HB77">
            <v>870</v>
          </cell>
          <cell r="HE77">
            <v>0</v>
          </cell>
          <cell r="HG77">
            <v>930</v>
          </cell>
          <cell r="HH77">
            <v>870</v>
          </cell>
          <cell r="HK77">
            <v>0</v>
          </cell>
          <cell r="HM77">
            <v>906</v>
          </cell>
          <cell r="HN77">
            <v>787</v>
          </cell>
          <cell r="HQ77">
            <v>0</v>
          </cell>
          <cell r="HS77">
            <v>906</v>
          </cell>
          <cell r="HT77">
            <v>767.33221299480999</v>
          </cell>
          <cell r="HU77">
            <v>772.7599477287115</v>
          </cell>
          <cell r="HV77">
            <v>890.30836612309156</v>
          </cell>
          <cell r="HW77">
            <v>890.30836612309156</v>
          </cell>
          <cell r="HY77">
            <v>906</v>
          </cell>
          <cell r="HZ77">
            <v>0</v>
          </cell>
          <cell r="IA77">
            <v>0</v>
          </cell>
          <cell r="IB77">
            <v>0</v>
          </cell>
          <cell r="IC77">
            <v>0</v>
          </cell>
          <cell r="IE77">
            <v>906</v>
          </cell>
          <cell r="IF77">
            <v>829</v>
          </cell>
          <cell r="IG77">
            <v>710</v>
          </cell>
          <cell r="IH77">
            <v>0</v>
          </cell>
          <cell r="II77">
            <v>0</v>
          </cell>
          <cell r="IK77">
            <v>906</v>
          </cell>
          <cell r="IL77">
            <v>855</v>
          </cell>
          <cell r="IM77">
            <v>726</v>
          </cell>
          <cell r="IN77">
            <v>0</v>
          </cell>
          <cell r="IO77">
            <v>0</v>
          </cell>
          <cell r="IQ77">
            <v>906</v>
          </cell>
          <cell r="IR77">
            <v>829</v>
          </cell>
          <cell r="IS77">
            <v>755</v>
          </cell>
          <cell r="IT77">
            <v>755</v>
          </cell>
          <cell r="IU77">
            <v>755</v>
          </cell>
          <cell r="IW77">
            <v>906</v>
          </cell>
          <cell r="IX77">
            <v>829</v>
          </cell>
          <cell r="IY77">
            <v>755</v>
          </cell>
          <cell r="IZ77">
            <v>755</v>
          </cell>
          <cell r="JA77">
            <v>755</v>
          </cell>
          <cell r="JC77">
            <v>906</v>
          </cell>
          <cell r="JD77">
            <v>829</v>
          </cell>
          <cell r="JE77">
            <v>755</v>
          </cell>
          <cell r="JF77">
            <v>760</v>
          </cell>
          <cell r="JG77">
            <v>760</v>
          </cell>
          <cell r="JJ77">
            <v>610</v>
          </cell>
          <cell r="JK77">
            <v>986</v>
          </cell>
          <cell r="JL77">
            <v>980</v>
          </cell>
          <cell r="JM77">
            <v>1136</v>
          </cell>
          <cell r="JN77">
            <v>1136</v>
          </cell>
          <cell r="JP77">
            <v>930</v>
          </cell>
          <cell r="JV77">
            <v>906</v>
          </cell>
          <cell r="JW77">
            <v>0</v>
          </cell>
          <cell r="JZ77">
            <v>0</v>
          </cell>
          <cell r="KB77">
            <v>906</v>
          </cell>
          <cell r="KC77">
            <v>767.33221299480999</v>
          </cell>
          <cell r="KF77">
            <v>0</v>
          </cell>
          <cell r="KH77">
            <v>906</v>
          </cell>
          <cell r="KJ77">
            <v>692</v>
          </cell>
          <cell r="KL77">
            <v>0</v>
          </cell>
          <cell r="KN77">
            <v>906</v>
          </cell>
          <cell r="KO77">
            <v>829</v>
          </cell>
          <cell r="KP77">
            <v>726</v>
          </cell>
          <cell r="KR77">
            <v>0</v>
          </cell>
          <cell r="KT77">
            <v>906</v>
          </cell>
          <cell r="KU77">
            <v>829</v>
          </cell>
          <cell r="KV77">
            <v>755</v>
          </cell>
          <cell r="KW77">
            <v>755</v>
          </cell>
          <cell r="KX77">
            <v>755</v>
          </cell>
          <cell r="KZ77">
            <v>906</v>
          </cell>
          <cell r="LA77">
            <v>829</v>
          </cell>
          <cell r="LB77">
            <v>755</v>
          </cell>
          <cell r="LC77">
            <v>760</v>
          </cell>
          <cell r="LD77">
            <v>760</v>
          </cell>
          <cell r="LJ77">
            <v>0</v>
          </cell>
          <cell r="LL77">
            <v>755</v>
          </cell>
          <cell r="LN77">
            <v>906</v>
          </cell>
          <cell r="LO77">
            <v>828.97333333333336</v>
          </cell>
          <cell r="LP77">
            <v>754.97333333333336</v>
          </cell>
          <cell r="LQ77">
            <v>756.6355962051075</v>
          </cell>
          <cell r="LR77">
            <v>756.6355962051075</v>
          </cell>
        </row>
        <row r="78">
          <cell r="C78" t="str">
            <v>Free Cash Flow</v>
          </cell>
          <cell r="D78">
            <v>-175</v>
          </cell>
          <cell r="E78">
            <v>-63</v>
          </cell>
          <cell r="F78">
            <v>6</v>
          </cell>
          <cell r="G78">
            <v>0</v>
          </cell>
          <cell r="H78">
            <v>-232</v>
          </cell>
          <cell r="J78">
            <v>-225</v>
          </cell>
          <cell r="K78">
            <v>-51</v>
          </cell>
          <cell r="L78">
            <v>-11</v>
          </cell>
          <cell r="M78">
            <v>94</v>
          </cell>
          <cell r="N78">
            <v>-193</v>
          </cell>
          <cell r="P78">
            <v>-195</v>
          </cell>
          <cell r="Q78">
            <v>-75</v>
          </cell>
          <cell r="R78">
            <v>-84</v>
          </cell>
          <cell r="S78">
            <v>0</v>
          </cell>
          <cell r="T78">
            <v>-354</v>
          </cell>
          <cell r="V78">
            <v>-175</v>
          </cell>
          <cell r="W78">
            <v>-63</v>
          </cell>
          <cell r="X78">
            <v>6</v>
          </cell>
          <cell r="Y78">
            <v>0</v>
          </cell>
          <cell r="Z78">
            <v>-232</v>
          </cell>
          <cell r="AB78">
            <v>-225</v>
          </cell>
          <cell r="AC78">
            <v>-51</v>
          </cell>
          <cell r="AD78">
            <v>-11</v>
          </cell>
          <cell r="AE78">
            <v>94</v>
          </cell>
          <cell r="AF78">
            <v>-193</v>
          </cell>
          <cell r="AH78">
            <v>-195</v>
          </cell>
          <cell r="AI78">
            <v>-75</v>
          </cell>
          <cell r="AJ78">
            <v>-84</v>
          </cell>
          <cell r="AK78">
            <v>24</v>
          </cell>
          <cell r="AL78">
            <v>-330</v>
          </cell>
          <cell r="AN78">
            <v>-392</v>
          </cell>
          <cell r="AO78">
            <v>5</v>
          </cell>
          <cell r="AP78">
            <v>60</v>
          </cell>
          <cell r="AQ78">
            <v>337</v>
          </cell>
          <cell r="AR78">
            <v>10</v>
          </cell>
          <cell r="AT78">
            <v>-202</v>
          </cell>
          <cell r="AU78">
            <v>36</v>
          </cell>
          <cell r="AV78">
            <v>12.5</v>
          </cell>
          <cell r="AW78">
            <v>201.5</v>
          </cell>
          <cell r="AX78">
            <v>48</v>
          </cell>
          <cell r="AZ78">
            <v>-202</v>
          </cell>
          <cell r="BA78">
            <v>36</v>
          </cell>
          <cell r="BB78">
            <v>12.5</v>
          </cell>
          <cell r="BC78">
            <v>201.5</v>
          </cell>
          <cell r="BD78">
            <v>48</v>
          </cell>
          <cell r="BF78">
            <v>-235.63049999999987</v>
          </cell>
          <cell r="BG78">
            <v>34.326333333332968</v>
          </cell>
          <cell r="BH78">
            <v>-19.598999999999705</v>
          </cell>
          <cell r="BI78">
            <v>189.20100000000048</v>
          </cell>
          <cell r="BJ78">
            <v>-31.70216666666613</v>
          </cell>
          <cell r="BL78">
            <v>-202</v>
          </cell>
          <cell r="BM78">
            <v>36</v>
          </cell>
          <cell r="BN78">
            <v>12.5</v>
          </cell>
          <cell r="BO78">
            <v>201.5</v>
          </cell>
          <cell r="BP78">
            <v>48</v>
          </cell>
          <cell r="BR78">
            <v>-392</v>
          </cell>
          <cell r="BS78">
            <v>5</v>
          </cell>
          <cell r="BT78">
            <v>60</v>
          </cell>
          <cell r="BU78">
            <v>337</v>
          </cell>
          <cell r="BV78">
            <v>10</v>
          </cell>
          <cell r="BX78">
            <v>-202</v>
          </cell>
          <cell r="BY78">
            <v>36</v>
          </cell>
          <cell r="BZ78">
            <v>12.5</v>
          </cell>
          <cell r="CA78">
            <v>201.5</v>
          </cell>
          <cell r="CB78">
            <v>48</v>
          </cell>
          <cell r="CD78">
            <v>-110.4</v>
          </cell>
          <cell r="CE78">
            <v>-60</v>
          </cell>
          <cell r="CF78">
            <v>-87.4</v>
          </cell>
          <cell r="CG78">
            <v>196</v>
          </cell>
          <cell r="CH78">
            <v>-61.800000000000011</v>
          </cell>
          <cell r="CJ78">
            <v>-211</v>
          </cell>
          <cell r="CK78">
            <v>44.4</v>
          </cell>
          <cell r="CL78">
            <v>1.4</v>
          </cell>
          <cell r="CM78">
            <v>189</v>
          </cell>
          <cell r="CN78">
            <v>23.800000000000011</v>
          </cell>
          <cell r="CP78">
            <v>-109.7259095600001</v>
          </cell>
          <cell r="CQ78">
            <v>-130.19164166000007</v>
          </cell>
          <cell r="CR78">
            <v>25.060490631266816</v>
          </cell>
          <cell r="CS78">
            <v>115.93279068126689</v>
          </cell>
          <cell r="CT78">
            <v>-98.924269907466467</v>
          </cell>
          <cell r="CV78">
            <v>-109.7259095600001</v>
          </cell>
          <cell r="CW78">
            <v>-130.19164166000007</v>
          </cell>
          <cell r="CX78">
            <v>25.060490631266816</v>
          </cell>
          <cell r="CY78">
            <v>115.93279068126689</v>
          </cell>
          <cell r="CZ78">
            <v>-98.924269907466467</v>
          </cell>
          <cell r="DB78">
            <v>-150</v>
          </cell>
          <cell r="DC78">
            <v>56</v>
          </cell>
          <cell r="DD78">
            <v>-5.8</v>
          </cell>
          <cell r="DE78">
            <v>155.30000000000001</v>
          </cell>
          <cell r="DF78">
            <v>55.500000000000014</v>
          </cell>
          <cell r="DH78">
            <v>-150</v>
          </cell>
          <cell r="DI78">
            <v>58</v>
          </cell>
          <cell r="DJ78">
            <v>-21</v>
          </cell>
          <cell r="DK78">
            <v>145</v>
          </cell>
          <cell r="DL78">
            <v>32</v>
          </cell>
          <cell r="DQ78">
            <v>40</v>
          </cell>
          <cell r="DR78">
            <v>40</v>
          </cell>
          <cell r="EA78">
            <v>-110</v>
          </cell>
          <cell r="EB78">
            <v>-106</v>
          </cell>
          <cell r="EE78">
            <v>-216</v>
          </cell>
          <cell r="EG78">
            <v>-110</v>
          </cell>
          <cell r="EH78">
            <v>0</v>
          </cell>
          <cell r="EK78">
            <v>-110</v>
          </cell>
          <cell r="EM78">
            <v>-110.4</v>
          </cell>
          <cell r="EN78">
            <v>-60</v>
          </cell>
          <cell r="EO78">
            <v>-87.4</v>
          </cell>
          <cell r="EP78">
            <v>196</v>
          </cell>
          <cell r="EQ78">
            <v>-61.800000000000011</v>
          </cell>
          <cell r="ES78">
            <v>-195</v>
          </cell>
          <cell r="ET78">
            <v>-156.80000000000001</v>
          </cell>
          <cell r="EU78">
            <v>11</v>
          </cell>
          <cell r="EV78">
            <v>149</v>
          </cell>
          <cell r="EW78">
            <v>-191.8</v>
          </cell>
          <cell r="EY78">
            <v>-195</v>
          </cell>
          <cell r="EZ78">
            <v>-156.80000000000001</v>
          </cell>
          <cell r="FA78">
            <v>11</v>
          </cell>
          <cell r="FB78">
            <v>149</v>
          </cell>
          <cell r="FC78">
            <v>-191.8</v>
          </cell>
          <cell r="FE78">
            <v>-195</v>
          </cell>
          <cell r="FF78">
            <v>-138</v>
          </cell>
          <cell r="FI78">
            <v>-333</v>
          </cell>
          <cell r="FK78">
            <v>-195</v>
          </cell>
          <cell r="FL78">
            <v>-138</v>
          </cell>
          <cell r="FO78">
            <v>-333</v>
          </cell>
          <cell r="FQ78">
            <v>-195</v>
          </cell>
          <cell r="FR78">
            <v>-75</v>
          </cell>
          <cell r="FS78">
            <v>-152.5</v>
          </cell>
          <cell r="FT78">
            <v>32.4</v>
          </cell>
          <cell r="FU78">
            <v>-390.1</v>
          </cell>
          <cell r="FW78">
            <v>-195</v>
          </cell>
          <cell r="FX78">
            <v>-138</v>
          </cell>
          <cell r="FY78">
            <v>-111</v>
          </cell>
          <cell r="FZ78">
            <v>-111</v>
          </cell>
          <cell r="GA78">
            <v>-555</v>
          </cell>
          <cell r="GC78">
            <v>-195</v>
          </cell>
          <cell r="GD78">
            <v>-75</v>
          </cell>
          <cell r="GE78">
            <v>-84</v>
          </cell>
          <cell r="GF78">
            <v>0</v>
          </cell>
          <cell r="GG78">
            <v>-354</v>
          </cell>
          <cell r="GI78">
            <v>-195</v>
          </cell>
          <cell r="GJ78">
            <v>-75</v>
          </cell>
          <cell r="GK78">
            <v>-84</v>
          </cell>
          <cell r="GL78">
            <v>5</v>
          </cell>
          <cell r="GM78">
            <v>-349</v>
          </cell>
          <cell r="GO78">
            <v>-195</v>
          </cell>
          <cell r="GP78">
            <v>-75</v>
          </cell>
          <cell r="GQ78">
            <v>-84</v>
          </cell>
          <cell r="GR78">
            <v>5</v>
          </cell>
          <cell r="GS78">
            <v>-349</v>
          </cell>
          <cell r="GU78">
            <v>-110.4</v>
          </cell>
          <cell r="GV78">
            <v>-60</v>
          </cell>
          <cell r="GW78">
            <v>-87.4</v>
          </cell>
          <cell r="GX78">
            <v>196</v>
          </cell>
          <cell r="GY78">
            <v>-61.800000000000011</v>
          </cell>
          <cell r="HA78">
            <v>-110</v>
          </cell>
          <cell r="HB78">
            <v>-60</v>
          </cell>
          <cell r="HE78">
            <v>-170</v>
          </cell>
          <cell r="HG78">
            <v>-110</v>
          </cell>
          <cell r="HH78">
            <v>-60</v>
          </cell>
          <cell r="HK78">
            <v>-170</v>
          </cell>
          <cell r="HM78">
            <v>-195</v>
          </cell>
          <cell r="HN78">
            <v>-119</v>
          </cell>
          <cell r="HQ78">
            <v>-314</v>
          </cell>
          <cell r="HS78">
            <v>-195</v>
          </cell>
          <cell r="HT78">
            <v>-137.60226595519032</v>
          </cell>
          <cell r="HU78">
            <v>4.4277347339017297</v>
          </cell>
          <cell r="HV78">
            <v>117.54841839438006</v>
          </cell>
          <cell r="HW78">
            <v>-210.62611282690852</v>
          </cell>
          <cell r="HY78">
            <v>-195</v>
          </cell>
          <cell r="HZ78">
            <v>0</v>
          </cell>
          <cell r="IA78">
            <v>0</v>
          </cell>
          <cell r="IB78">
            <v>0</v>
          </cell>
          <cell r="IC78">
            <v>-195</v>
          </cell>
          <cell r="IE78">
            <v>-195</v>
          </cell>
          <cell r="IF78">
            <v>-75</v>
          </cell>
          <cell r="IG78">
            <v>-134.5</v>
          </cell>
          <cell r="IH78">
            <v>0</v>
          </cell>
          <cell r="II78">
            <v>-404.5</v>
          </cell>
          <cell r="IK78">
            <v>-195</v>
          </cell>
          <cell r="IL78">
            <v>5</v>
          </cell>
          <cell r="IM78">
            <v>-111</v>
          </cell>
          <cell r="IN78">
            <v>0</v>
          </cell>
          <cell r="IO78">
            <v>-301</v>
          </cell>
          <cell r="IQ78">
            <v>-195</v>
          </cell>
          <cell r="IR78">
            <v>-75</v>
          </cell>
          <cell r="IS78">
            <v>-84</v>
          </cell>
          <cell r="IT78">
            <v>0</v>
          </cell>
          <cell r="IU78">
            <v>-354</v>
          </cell>
          <cell r="IW78">
            <v>-195</v>
          </cell>
          <cell r="IX78">
            <v>-75</v>
          </cell>
          <cell r="IY78">
            <v>-84</v>
          </cell>
          <cell r="IZ78">
            <v>0</v>
          </cell>
          <cell r="JA78">
            <v>-354</v>
          </cell>
          <cell r="JC78">
            <v>-195</v>
          </cell>
          <cell r="JD78">
            <v>-75</v>
          </cell>
          <cell r="JE78">
            <v>-84</v>
          </cell>
          <cell r="JF78">
            <v>5</v>
          </cell>
          <cell r="JG78">
            <v>-349</v>
          </cell>
          <cell r="JJ78">
            <v>-150</v>
          </cell>
          <cell r="JK78">
            <v>56</v>
          </cell>
          <cell r="JL78">
            <v>-5.8</v>
          </cell>
          <cell r="JM78">
            <v>155.30000000000001</v>
          </cell>
          <cell r="JN78">
            <v>55.500000000000014</v>
          </cell>
          <cell r="JP78">
            <v>-110</v>
          </cell>
          <cell r="JV78">
            <v>-195</v>
          </cell>
          <cell r="JW78">
            <v>0</v>
          </cell>
          <cell r="JZ78">
            <v>-195</v>
          </cell>
          <cell r="KB78">
            <v>-195</v>
          </cell>
          <cell r="KC78">
            <v>-137.60226595519032</v>
          </cell>
          <cell r="KF78">
            <v>-332.60226595519032</v>
          </cell>
          <cell r="KH78">
            <v>-195</v>
          </cell>
          <cell r="KJ78">
            <v>-152.5</v>
          </cell>
          <cell r="KL78">
            <v>-347.5</v>
          </cell>
          <cell r="KN78">
            <v>-195</v>
          </cell>
          <cell r="KO78">
            <v>-75</v>
          </cell>
          <cell r="KP78">
            <v>-111</v>
          </cell>
          <cell r="KR78">
            <v>-381</v>
          </cell>
          <cell r="KT78">
            <v>-195</v>
          </cell>
          <cell r="KU78">
            <v>-75</v>
          </cell>
          <cell r="KV78">
            <v>-84</v>
          </cell>
          <cell r="KW78">
            <v>0</v>
          </cell>
          <cell r="KX78">
            <v>-354</v>
          </cell>
          <cell r="KZ78">
            <v>-195</v>
          </cell>
          <cell r="LA78">
            <v>-75</v>
          </cell>
          <cell r="LB78">
            <v>-84</v>
          </cell>
          <cell r="LC78">
            <v>5</v>
          </cell>
          <cell r="LD78">
            <v>-349</v>
          </cell>
          <cell r="LJ78">
            <v>0</v>
          </cell>
          <cell r="LL78">
            <v>-84</v>
          </cell>
          <cell r="LN78">
            <v>-195</v>
          </cell>
          <cell r="LO78">
            <v>-67.292307692307688</v>
          </cell>
          <cell r="LP78">
            <v>-67.95</v>
          </cell>
          <cell r="LQ78">
            <v>4.7483622392919962</v>
          </cell>
          <cell r="LR78">
            <v>-316.54760332053098</v>
          </cell>
        </row>
        <row r="79">
          <cell r="C79" t="str">
            <v>CCC Days</v>
          </cell>
          <cell r="D79">
            <v>73</v>
          </cell>
          <cell r="E79">
            <v>65</v>
          </cell>
          <cell r="F79">
            <v>59</v>
          </cell>
          <cell r="G79">
            <v>65</v>
          </cell>
          <cell r="H79">
            <v>65</v>
          </cell>
          <cell r="J79">
            <v>72</v>
          </cell>
          <cell r="K79">
            <v>77</v>
          </cell>
          <cell r="L79">
            <v>70</v>
          </cell>
          <cell r="M79">
            <v>61</v>
          </cell>
          <cell r="N79">
            <v>61</v>
          </cell>
          <cell r="P79">
            <v>92</v>
          </cell>
          <cell r="Q79">
            <v>85</v>
          </cell>
          <cell r="R79">
            <v>64</v>
          </cell>
          <cell r="S79">
            <v>77</v>
          </cell>
          <cell r="T79">
            <v>77</v>
          </cell>
          <cell r="V79">
            <v>73</v>
          </cell>
          <cell r="W79">
            <v>65</v>
          </cell>
          <cell r="X79">
            <v>59</v>
          </cell>
          <cell r="Y79">
            <v>65</v>
          </cell>
          <cell r="Z79">
            <v>65</v>
          </cell>
          <cell r="AB79">
            <v>72</v>
          </cell>
          <cell r="AC79">
            <v>77</v>
          </cell>
          <cell r="AD79">
            <v>70</v>
          </cell>
          <cell r="AE79">
            <v>61</v>
          </cell>
          <cell r="AF79">
            <v>61</v>
          </cell>
          <cell r="AH79">
            <v>92</v>
          </cell>
          <cell r="AI79">
            <v>85</v>
          </cell>
          <cell r="AJ79">
            <v>64</v>
          </cell>
          <cell r="AK79">
            <v>77</v>
          </cell>
          <cell r="AL79">
            <v>77</v>
          </cell>
          <cell r="AN79">
            <v>93</v>
          </cell>
          <cell r="AO79">
            <v>88</v>
          </cell>
          <cell r="AP79">
            <v>73</v>
          </cell>
          <cell r="AQ79">
            <v>66</v>
          </cell>
          <cell r="AR79">
            <v>66</v>
          </cell>
          <cell r="AT79">
            <v>89</v>
          </cell>
          <cell r="AU79">
            <v>76</v>
          </cell>
          <cell r="AV79">
            <v>66</v>
          </cell>
          <cell r="AW79">
            <v>59</v>
          </cell>
          <cell r="AX79">
            <v>59</v>
          </cell>
          <cell r="AZ79">
            <v>89</v>
          </cell>
          <cell r="BA79">
            <v>76</v>
          </cell>
          <cell r="BB79">
            <v>66</v>
          </cell>
          <cell r="BC79">
            <v>59</v>
          </cell>
          <cell r="BD79">
            <v>59</v>
          </cell>
          <cell r="BF79">
            <v>94</v>
          </cell>
          <cell r="BG79">
            <v>82.6</v>
          </cell>
          <cell r="BH79">
            <v>78.900000000000006</v>
          </cell>
          <cell r="BI79">
            <v>75.099999999999994</v>
          </cell>
          <cell r="BJ79">
            <v>75.099999999999994</v>
          </cell>
          <cell r="BL79">
            <v>89</v>
          </cell>
          <cell r="BM79">
            <v>76</v>
          </cell>
          <cell r="BN79">
            <v>66</v>
          </cell>
          <cell r="BO79">
            <v>59</v>
          </cell>
          <cell r="BP79">
            <v>59</v>
          </cell>
          <cell r="BR79">
            <v>93</v>
          </cell>
          <cell r="BS79">
            <v>88</v>
          </cell>
          <cell r="BT79">
            <v>73</v>
          </cell>
          <cell r="BU79">
            <v>66</v>
          </cell>
          <cell r="BV79">
            <v>66</v>
          </cell>
          <cell r="BX79">
            <v>89</v>
          </cell>
          <cell r="BY79">
            <v>76</v>
          </cell>
          <cell r="BZ79">
            <v>66</v>
          </cell>
          <cell r="CA79">
            <v>59</v>
          </cell>
          <cell r="CB79">
            <v>59</v>
          </cell>
          <cell r="CD79">
            <v>87</v>
          </cell>
          <cell r="CE79">
            <v>79</v>
          </cell>
          <cell r="CF79">
            <v>74</v>
          </cell>
          <cell r="CG79">
            <v>75</v>
          </cell>
          <cell r="CH79">
            <v>75</v>
          </cell>
          <cell r="CJ79">
            <v>94</v>
          </cell>
          <cell r="CK79">
            <v>82.6</v>
          </cell>
          <cell r="CL79">
            <v>78.900000000000006</v>
          </cell>
          <cell r="CM79">
            <v>75.099999999999994</v>
          </cell>
          <cell r="CN79">
            <v>75.099999999999994</v>
          </cell>
          <cell r="CP79">
            <v>88</v>
          </cell>
          <cell r="CQ79">
            <v>94</v>
          </cell>
          <cell r="CR79">
            <v>84</v>
          </cell>
          <cell r="CS79">
            <v>91</v>
          </cell>
          <cell r="CT79">
            <v>91</v>
          </cell>
          <cell r="CV79">
            <v>88</v>
          </cell>
          <cell r="CW79">
            <v>94</v>
          </cell>
          <cell r="CX79">
            <v>84</v>
          </cell>
          <cell r="CY79">
            <v>91</v>
          </cell>
          <cell r="CZ79">
            <v>91</v>
          </cell>
          <cell r="DB79">
            <v>80</v>
          </cell>
          <cell r="DC79">
            <v>67</v>
          </cell>
          <cell r="DD79">
            <v>49</v>
          </cell>
          <cell r="DE79">
            <v>50</v>
          </cell>
          <cell r="DF79">
            <v>54</v>
          </cell>
          <cell r="DH79">
            <v>85</v>
          </cell>
          <cell r="DI79">
            <v>76</v>
          </cell>
          <cell r="DJ79">
            <v>54</v>
          </cell>
          <cell r="DK79">
            <v>50</v>
          </cell>
          <cell r="DL79">
            <v>56</v>
          </cell>
          <cell r="DQ79">
            <v>56</v>
          </cell>
          <cell r="DR79">
            <v>56</v>
          </cell>
          <cell r="EA79">
            <v>87</v>
          </cell>
          <cell r="EB79">
            <v>83</v>
          </cell>
          <cell r="EE79">
            <v>0</v>
          </cell>
          <cell r="EG79">
            <v>87</v>
          </cell>
          <cell r="EH79">
            <v>0</v>
          </cell>
          <cell r="EK79">
            <v>0</v>
          </cell>
          <cell r="EM79">
            <v>87</v>
          </cell>
          <cell r="EN79">
            <v>79</v>
          </cell>
          <cell r="EO79">
            <v>74</v>
          </cell>
          <cell r="EP79">
            <v>75</v>
          </cell>
          <cell r="EQ79">
            <v>75</v>
          </cell>
          <cell r="ES79">
            <v>92</v>
          </cell>
          <cell r="ET79">
            <v>86</v>
          </cell>
          <cell r="EU79">
            <v>70</v>
          </cell>
          <cell r="EV79">
            <v>63</v>
          </cell>
          <cell r="EW79">
            <v>63</v>
          </cell>
          <cell r="EY79">
            <v>92</v>
          </cell>
          <cell r="EZ79">
            <v>86</v>
          </cell>
          <cell r="FA79">
            <v>70</v>
          </cell>
          <cell r="FB79">
            <v>63</v>
          </cell>
          <cell r="FC79">
            <v>63</v>
          </cell>
          <cell r="FE79">
            <v>92</v>
          </cell>
          <cell r="FF79">
            <v>83</v>
          </cell>
          <cell r="FI79">
            <v>0</v>
          </cell>
          <cell r="FK79">
            <v>92</v>
          </cell>
          <cell r="FL79">
            <v>83</v>
          </cell>
          <cell r="FO79">
            <v>0</v>
          </cell>
          <cell r="FQ79">
            <v>92</v>
          </cell>
          <cell r="FR79">
            <v>85</v>
          </cell>
          <cell r="FS79">
            <v>89</v>
          </cell>
          <cell r="FT79">
            <v>76</v>
          </cell>
          <cell r="FU79">
            <v>76</v>
          </cell>
          <cell r="FW79">
            <v>92</v>
          </cell>
          <cell r="FX79">
            <v>83</v>
          </cell>
          <cell r="FY79">
            <v>82</v>
          </cell>
          <cell r="FZ79">
            <v>82</v>
          </cell>
          <cell r="GA79">
            <v>82</v>
          </cell>
          <cell r="GC79">
            <v>92</v>
          </cell>
          <cell r="GD79">
            <v>85</v>
          </cell>
          <cell r="GE79">
            <v>64</v>
          </cell>
          <cell r="GF79">
            <v>73</v>
          </cell>
          <cell r="GG79">
            <v>73</v>
          </cell>
          <cell r="GI79">
            <v>92</v>
          </cell>
          <cell r="GJ79">
            <v>85</v>
          </cell>
          <cell r="GK79">
            <v>64</v>
          </cell>
          <cell r="GL79">
            <v>70</v>
          </cell>
          <cell r="GM79">
            <v>67</v>
          </cell>
          <cell r="GO79">
            <v>92</v>
          </cell>
          <cell r="GP79">
            <v>85</v>
          </cell>
          <cell r="GQ79">
            <v>64</v>
          </cell>
          <cell r="GR79">
            <v>72</v>
          </cell>
          <cell r="GS79">
            <v>72</v>
          </cell>
          <cell r="GU79">
            <v>87</v>
          </cell>
          <cell r="GV79">
            <v>79</v>
          </cell>
          <cell r="GW79">
            <v>74</v>
          </cell>
          <cell r="GX79">
            <v>75</v>
          </cell>
          <cell r="GY79">
            <v>75</v>
          </cell>
          <cell r="HA79">
            <v>86</v>
          </cell>
          <cell r="HB79">
            <v>79</v>
          </cell>
          <cell r="HE79">
            <v>0</v>
          </cell>
          <cell r="HG79">
            <v>86</v>
          </cell>
          <cell r="HH79">
            <v>79</v>
          </cell>
          <cell r="HK79">
            <v>0</v>
          </cell>
          <cell r="HM79">
            <v>92</v>
          </cell>
          <cell r="HN79">
            <v>82</v>
          </cell>
          <cell r="HQ79">
            <v>0</v>
          </cell>
          <cell r="HS79">
            <v>92</v>
          </cell>
          <cell r="HT79">
            <v>88.076759370903176</v>
          </cell>
          <cell r="HU79">
            <v>73.412678807129666</v>
          </cell>
          <cell r="HV79">
            <v>66.049100195822007</v>
          </cell>
          <cell r="HW79">
            <v>66.049100195822007</v>
          </cell>
          <cell r="HY79">
            <v>92</v>
          </cell>
          <cell r="HZ79">
            <v>0</v>
          </cell>
          <cell r="IA79">
            <v>0</v>
          </cell>
          <cell r="IB79">
            <v>0</v>
          </cell>
          <cell r="IC79">
            <v>0</v>
          </cell>
          <cell r="IE79">
            <v>92</v>
          </cell>
          <cell r="IF79">
            <v>85</v>
          </cell>
          <cell r="IG79">
            <v>89</v>
          </cell>
          <cell r="IH79">
            <v>0</v>
          </cell>
          <cell r="II79">
            <v>0</v>
          </cell>
          <cell r="IK79">
            <v>92</v>
          </cell>
          <cell r="IL79">
            <v>88</v>
          </cell>
          <cell r="IM79">
            <v>80</v>
          </cell>
          <cell r="IN79">
            <v>0</v>
          </cell>
          <cell r="IO79">
            <v>0</v>
          </cell>
          <cell r="IQ79">
            <v>92</v>
          </cell>
          <cell r="IR79">
            <v>85</v>
          </cell>
          <cell r="IS79">
            <v>64</v>
          </cell>
          <cell r="IT79">
            <v>74</v>
          </cell>
          <cell r="IU79">
            <v>74</v>
          </cell>
          <cell r="IW79">
            <v>92</v>
          </cell>
          <cell r="IX79">
            <v>85</v>
          </cell>
          <cell r="IY79">
            <v>64</v>
          </cell>
          <cell r="IZ79">
            <v>73</v>
          </cell>
          <cell r="JA79">
            <v>73</v>
          </cell>
          <cell r="JC79">
            <v>92</v>
          </cell>
          <cell r="JD79">
            <v>85</v>
          </cell>
          <cell r="JE79">
            <v>64</v>
          </cell>
          <cell r="JF79">
            <v>72</v>
          </cell>
          <cell r="JG79">
            <v>70</v>
          </cell>
          <cell r="JJ79">
            <v>80</v>
          </cell>
          <cell r="JK79">
            <v>67</v>
          </cell>
          <cell r="JL79">
            <v>49</v>
          </cell>
          <cell r="JM79">
            <v>50</v>
          </cell>
          <cell r="JN79">
            <v>55</v>
          </cell>
          <cell r="JP79">
            <v>86</v>
          </cell>
          <cell r="JV79">
            <v>92</v>
          </cell>
          <cell r="JW79">
            <v>0</v>
          </cell>
          <cell r="JZ79">
            <v>0</v>
          </cell>
          <cell r="KB79">
            <v>92</v>
          </cell>
          <cell r="KC79">
            <v>88.076759370903176</v>
          </cell>
          <cell r="KF79">
            <v>0</v>
          </cell>
          <cell r="KH79">
            <v>92</v>
          </cell>
          <cell r="KJ79">
            <v>89</v>
          </cell>
          <cell r="KL79">
            <v>0</v>
          </cell>
          <cell r="KN79">
            <v>92</v>
          </cell>
          <cell r="KO79">
            <v>85</v>
          </cell>
          <cell r="KP79">
            <v>82</v>
          </cell>
          <cell r="KR79">
            <v>0</v>
          </cell>
          <cell r="KT79">
            <v>92</v>
          </cell>
          <cell r="KU79">
            <v>85</v>
          </cell>
          <cell r="KV79">
            <v>64</v>
          </cell>
          <cell r="KW79">
            <v>73</v>
          </cell>
          <cell r="KX79">
            <v>73</v>
          </cell>
          <cell r="KZ79">
            <v>92</v>
          </cell>
          <cell r="LA79">
            <v>85</v>
          </cell>
          <cell r="LB79">
            <v>64</v>
          </cell>
          <cell r="LC79">
            <v>70</v>
          </cell>
          <cell r="LD79">
            <v>70</v>
          </cell>
          <cell r="LJ79">
            <v>0</v>
          </cell>
          <cell r="LL79">
            <v>72</v>
          </cell>
          <cell r="LN79" t="str">
            <v>-</v>
          </cell>
          <cell r="LO79">
            <v>105.57437426213009</v>
          </cell>
          <cell r="LP79">
            <v>90.269025607501476</v>
          </cell>
          <cell r="LQ79">
            <v>89.350536796914199</v>
          </cell>
          <cell r="LR79">
            <v>89.594441735608171</v>
          </cell>
        </row>
        <row r="81">
          <cell r="C81" t="str">
            <v>Inventory</v>
          </cell>
          <cell r="D81">
            <v>613</v>
          </cell>
          <cell r="E81">
            <v>711</v>
          </cell>
          <cell r="F81">
            <v>922</v>
          </cell>
          <cell r="G81">
            <v>884</v>
          </cell>
          <cell r="H81">
            <v>884</v>
          </cell>
          <cell r="J81">
            <v>869</v>
          </cell>
          <cell r="K81">
            <v>960</v>
          </cell>
          <cell r="L81">
            <v>897</v>
          </cell>
          <cell r="M81">
            <v>685</v>
          </cell>
          <cell r="N81">
            <v>685</v>
          </cell>
          <cell r="P81">
            <v>688</v>
          </cell>
          <cell r="Q81">
            <v>788</v>
          </cell>
          <cell r="R81">
            <v>761</v>
          </cell>
          <cell r="S81">
            <v>678</v>
          </cell>
          <cell r="T81">
            <v>678</v>
          </cell>
          <cell r="V81">
            <v>613</v>
          </cell>
          <cell r="W81">
            <v>711</v>
          </cell>
          <cell r="X81">
            <v>922</v>
          </cell>
          <cell r="Y81">
            <v>884</v>
          </cell>
          <cell r="Z81">
            <v>884</v>
          </cell>
          <cell r="AB81">
            <v>869</v>
          </cell>
          <cell r="AC81">
            <v>960</v>
          </cell>
          <cell r="AD81">
            <v>897</v>
          </cell>
          <cell r="AE81">
            <v>685</v>
          </cell>
          <cell r="AF81">
            <v>685</v>
          </cell>
          <cell r="AH81">
            <v>688</v>
          </cell>
          <cell r="AI81">
            <v>799</v>
          </cell>
          <cell r="AJ81">
            <v>761</v>
          </cell>
          <cell r="AK81">
            <v>678</v>
          </cell>
          <cell r="AL81">
            <v>678</v>
          </cell>
          <cell r="AN81">
            <v>997</v>
          </cell>
          <cell r="AO81">
            <v>1010</v>
          </cell>
          <cell r="AP81">
            <v>1003</v>
          </cell>
          <cell r="AQ81">
            <v>896</v>
          </cell>
          <cell r="AR81">
            <v>896</v>
          </cell>
          <cell r="AT81">
            <v>780</v>
          </cell>
          <cell r="AU81">
            <v>750</v>
          </cell>
          <cell r="AV81">
            <v>725</v>
          </cell>
          <cell r="AW81">
            <v>680</v>
          </cell>
          <cell r="AX81">
            <v>680</v>
          </cell>
          <cell r="AZ81">
            <v>780</v>
          </cell>
          <cell r="BA81">
            <v>750</v>
          </cell>
          <cell r="BB81">
            <v>725</v>
          </cell>
          <cell r="BC81">
            <v>680</v>
          </cell>
          <cell r="BD81">
            <v>680</v>
          </cell>
          <cell r="BF81">
            <v>780</v>
          </cell>
          <cell r="BG81">
            <v>750</v>
          </cell>
          <cell r="BH81">
            <v>741</v>
          </cell>
          <cell r="BI81">
            <v>730</v>
          </cell>
          <cell r="BJ81">
            <v>730</v>
          </cell>
          <cell r="BL81">
            <v>780</v>
          </cell>
          <cell r="BM81">
            <v>750</v>
          </cell>
          <cell r="BN81">
            <v>725</v>
          </cell>
          <cell r="BO81">
            <v>680</v>
          </cell>
          <cell r="BP81">
            <v>680</v>
          </cell>
          <cell r="BR81">
            <v>997</v>
          </cell>
          <cell r="BS81">
            <v>1010</v>
          </cell>
          <cell r="BT81">
            <v>1003</v>
          </cell>
          <cell r="BU81">
            <v>896</v>
          </cell>
          <cell r="BV81">
            <v>896</v>
          </cell>
          <cell r="BX81">
            <v>780</v>
          </cell>
          <cell r="BY81">
            <v>750</v>
          </cell>
          <cell r="BZ81">
            <v>725</v>
          </cell>
          <cell r="CA81">
            <v>680</v>
          </cell>
          <cell r="CB81">
            <v>680</v>
          </cell>
          <cell r="CD81">
            <v>700</v>
          </cell>
          <cell r="CE81">
            <v>700</v>
          </cell>
          <cell r="CF81">
            <v>700</v>
          </cell>
          <cell r="CG81">
            <v>700</v>
          </cell>
          <cell r="CH81">
            <v>700</v>
          </cell>
          <cell r="CJ81">
            <v>780</v>
          </cell>
          <cell r="CK81">
            <v>750</v>
          </cell>
          <cell r="CL81">
            <v>741</v>
          </cell>
          <cell r="CM81">
            <v>730</v>
          </cell>
          <cell r="CN81">
            <v>730</v>
          </cell>
          <cell r="CP81">
            <v>742</v>
          </cell>
          <cell r="CQ81">
            <v>781</v>
          </cell>
          <cell r="CR81">
            <v>836</v>
          </cell>
          <cell r="CS81">
            <v>850</v>
          </cell>
          <cell r="CT81">
            <v>850</v>
          </cell>
          <cell r="CV81">
            <v>742</v>
          </cell>
          <cell r="CW81">
            <v>781</v>
          </cell>
          <cell r="CX81">
            <v>836</v>
          </cell>
          <cell r="CY81">
            <v>850</v>
          </cell>
          <cell r="CZ81">
            <v>850</v>
          </cell>
          <cell r="DB81">
            <v>764</v>
          </cell>
          <cell r="DC81">
            <v>697</v>
          </cell>
          <cell r="DD81">
            <v>597</v>
          </cell>
          <cell r="DE81">
            <v>600</v>
          </cell>
          <cell r="DF81">
            <v>600</v>
          </cell>
          <cell r="DH81">
            <v>764</v>
          </cell>
          <cell r="DI81">
            <v>697</v>
          </cell>
          <cell r="DJ81">
            <v>597</v>
          </cell>
          <cell r="DK81">
            <v>600</v>
          </cell>
          <cell r="DL81">
            <v>600</v>
          </cell>
          <cell r="DN81">
            <v>764</v>
          </cell>
          <cell r="DO81">
            <v>697</v>
          </cell>
          <cell r="DP81">
            <v>597</v>
          </cell>
          <cell r="DQ81">
            <v>600</v>
          </cell>
          <cell r="DR81">
            <v>600</v>
          </cell>
          <cell r="DV81">
            <v>788</v>
          </cell>
          <cell r="DW81">
            <v>850</v>
          </cell>
          <cell r="EA81">
            <v>700</v>
          </cell>
          <cell r="EB81">
            <v>788</v>
          </cell>
          <cell r="EE81">
            <v>0</v>
          </cell>
          <cell r="EG81">
            <v>700</v>
          </cell>
          <cell r="EH81">
            <v>0</v>
          </cell>
          <cell r="EK81">
            <v>0</v>
          </cell>
          <cell r="EM81">
            <v>700</v>
          </cell>
          <cell r="EN81">
            <v>700</v>
          </cell>
          <cell r="EO81">
            <v>700</v>
          </cell>
          <cell r="EP81">
            <v>700</v>
          </cell>
          <cell r="EQ81">
            <v>700</v>
          </cell>
          <cell r="ES81">
            <v>688</v>
          </cell>
          <cell r="ET81">
            <v>800</v>
          </cell>
          <cell r="EU81">
            <v>847</v>
          </cell>
          <cell r="EV81">
            <v>826</v>
          </cell>
          <cell r="EW81">
            <v>826</v>
          </cell>
          <cell r="EY81">
            <v>688</v>
          </cell>
          <cell r="EZ81">
            <v>800</v>
          </cell>
          <cell r="FA81">
            <v>847</v>
          </cell>
          <cell r="FB81">
            <v>826</v>
          </cell>
          <cell r="FC81">
            <v>826</v>
          </cell>
          <cell r="FE81">
            <v>688</v>
          </cell>
          <cell r="FF81">
            <v>800</v>
          </cell>
          <cell r="FI81">
            <v>0</v>
          </cell>
          <cell r="FK81">
            <v>688</v>
          </cell>
          <cell r="FL81">
            <v>800</v>
          </cell>
          <cell r="FO81">
            <v>0</v>
          </cell>
          <cell r="FQ81">
            <v>688</v>
          </cell>
          <cell r="FR81">
            <v>799</v>
          </cell>
          <cell r="FS81">
            <v>904</v>
          </cell>
          <cell r="FT81">
            <v>841</v>
          </cell>
          <cell r="FU81">
            <v>841</v>
          </cell>
          <cell r="FW81">
            <v>688</v>
          </cell>
          <cell r="FX81">
            <v>799</v>
          </cell>
          <cell r="FY81">
            <v>874</v>
          </cell>
          <cell r="FZ81">
            <v>800</v>
          </cell>
          <cell r="GA81">
            <v>800</v>
          </cell>
          <cell r="GC81">
            <v>688</v>
          </cell>
          <cell r="GD81">
            <v>799</v>
          </cell>
          <cell r="GE81">
            <v>761</v>
          </cell>
          <cell r="GF81">
            <v>737</v>
          </cell>
          <cell r="GG81">
            <v>737</v>
          </cell>
          <cell r="GI81">
            <v>688</v>
          </cell>
          <cell r="GJ81">
            <v>799</v>
          </cell>
          <cell r="GK81">
            <v>761</v>
          </cell>
          <cell r="GL81">
            <v>737</v>
          </cell>
          <cell r="GM81">
            <v>737</v>
          </cell>
          <cell r="GO81">
            <v>688</v>
          </cell>
          <cell r="GP81">
            <v>799</v>
          </cell>
          <cell r="GQ81">
            <v>761</v>
          </cell>
          <cell r="GR81">
            <v>737</v>
          </cell>
          <cell r="GS81">
            <v>737</v>
          </cell>
          <cell r="GU81">
            <v>700</v>
          </cell>
          <cell r="GV81">
            <v>700</v>
          </cell>
          <cell r="GW81">
            <v>700</v>
          </cell>
          <cell r="GX81">
            <v>700</v>
          </cell>
          <cell r="GY81">
            <v>700</v>
          </cell>
          <cell r="HA81">
            <v>700</v>
          </cell>
          <cell r="HB81">
            <v>700</v>
          </cell>
          <cell r="HE81">
            <v>0</v>
          </cell>
          <cell r="HG81">
            <v>700</v>
          </cell>
          <cell r="HH81">
            <v>700</v>
          </cell>
          <cell r="HK81">
            <v>0</v>
          </cell>
          <cell r="HM81">
            <v>688</v>
          </cell>
          <cell r="HN81">
            <v>837</v>
          </cell>
          <cell r="HQ81">
            <v>0</v>
          </cell>
          <cell r="HS81">
            <v>688</v>
          </cell>
          <cell r="HT81">
            <v>788</v>
          </cell>
          <cell r="HU81">
            <v>750</v>
          </cell>
          <cell r="HV81">
            <v>725</v>
          </cell>
          <cell r="HW81">
            <v>725</v>
          </cell>
          <cell r="HY81">
            <v>688</v>
          </cell>
          <cell r="HZ81">
            <v>0</v>
          </cell>
          <cell r="IA81">
            <v>0</v>
          </cell>
          <cell r="IB81">
            <v>0</v>
          </cell>
          <cell r="IC81">
            <v>0</v>
          </cell>
          <cell r="IE81">
            <v>688</v>
          </cell>
          <cell r="IF81">
            <v>799</v>
          </cell>
          <cell r="IG81">
            <v>902</v>
          </cell>
          <cell r="IH81">
            <v>0</v>
          </cell>
          <cell r="II81">
            <v>0</v>
          </cell>
          <cell r="IK81">
            <v>688</v>
          </cell>
          <cell r="IL81">
            <v>1010</v>
          </cell>
          <cell r="IM81">
            <v>872</v>
          </cell>
          <cell r="IN81">
            <v>0</v>
          </cell>
          <cell r="IO81">
            <v>0</v>
          </cell>
          <cell r="IQ81">
            <v>688</v>
          </cell>
          <cell r="IR81">
            <v>799</v>
          </cell>
          <cell r="IS81">
            <v>761</v>
          </cell>
          <cell r="IT81">
            <v>736</v>
          </cell>
          <cell r="IU81">
            <v>736</v>
          </cell>
          <cell r="IW81">
            <v>688</v>
          </cell>
          <cell r="IX81">
            <v>799</v>
          </cell>
          <cell r="IY81">
            <v>761</v>
          </cell>
          <cell r="IZ81">
            <v>718</v>
          </cell>
          <cell r="JA81">
            <v>718</v>
          </cell>
          <cell r="JC81">
            <v>688</v>
          </cell>
          <cell r="JD81">
            <v>799</v>
          </cell>
          <cell r="JE81">
            <v>761</v>
          </cell>
          <cell r="JF81">
            <v>737</v>
          </cell>
          <cell r="JG81">
            <v>737</v>
          </cell>
          <cell r="JJ81">
            <v>764</v>
          </cell>
          <cell r="JK81">
            <v>697</v>
          </cell>
          <cell r="JL81">
            <v>597</v>
          </cell>
          <cell r="JM81">
            <v>600</v>
          </cell>
          <cell r="JN81">
            <v>600</v>
          </cell>
          <cell r="JP81">
            <v>700</v>
          </cell>
          <cell r="JV81">
            <v>688</v>
          </cell>
          <cell r="JW81">
            <v>0</v>
          </cell>
          <cell r="JZ81">
            <v>0</v>
          </cell>
          <cell r="KB81">
            <v>688</v>
          </cell>
          <cell r="KC81">
            <v>800</v>
          </cell>
          <cell r="KF81">
            <v>0</v>
          </cell>
          <cell r="KH81">
            <v>688</v>
          </cell>
          <cell r="KJ81">
            <v>913</v>
          </cell>
          <cell r="KL81">
            <v>0</v>
          </cell>
          <cell r="KN81">
            <v>688</v>
          </cell>
          <cell r="KO81">
            <v>799</v>
          </cell>
          <cell r="KP81">
            <v>872</v>
          </cell>
          <cell r="KR81">
            <v>0</v>
          </cell>
          <cell r="KT81">
            <v>688</v>
          </cell>
          <cell r="KU81">
            <v>799</v>
          </cell>
          <cell r="KV81">
            <v>761</v>
          </cell>
          <cell r="KW81">
            <v>737</v>
          </cell>
          <cell r="KX81">
            <v>737</v>
          </cell>
          <cell r="KZ81">
            <v>688</v>
          </cell>
          <cell r="LA81">
            <v>799</v>
          </cell>
          <cell r="LB81">
            <v>761</v>
          </cell>
          <cell r="LC81">
            <v>737</v>
          </cell>
          <cell r="LD81">
            <v>737</v>
          </cell>
          <cell r="LF81">
            <v>0</v>
          </cell>
          <cell r="LG81">
            <v>0</v>
          </cell>
          <cell r="LH81">
            <v>0</v>
          </cell>
          <cell r="LI81">
            <v>0</v>
          </cell>
          <cell r="LJ81">
            <v>0</v>
          </cell>
          <cell r="LL81">
            <v>761</v>
          </cell>
          <cell r="LN81">
            <v>688</v>
          </cell>
          <cell r="LO81">
            <v>799</v>
          </cell>
          <cell r="LP81">
            <v>761</v>
          </cell>
          <cell r="LQ81">
            <v>646.26075672480658</v>
          </cell>
          <cell r="LR81">
            <v>646.26075672480658</v>
          </cell>
        </row>
        <row r="83">
          <cell r="C83" t="str">
            <v>Capital Commitments</v>
          </cell>
          <cell r="D83">
            <v>26</v>
          </cell>
          <cell r="E83">
            <v>13</v>
          </cell>
          <cell r="F83">
            <v>12.6</v>
          </cell>
          <cell r="G83">
            <v>19.2</v>
          </cell>
          <cell r="H83">
            <v>70.8</v>
          </cell>
          <cell r="J83">
            <v>26.4</v>
          </cell>
          <cell r="K83">
            <v>29.6</v>
          </cell>
          <cell r="L83">
            <v>25.7</v>
          </cell>
          <cell r="M83">
            <v>24</v>
          </cell>
          <cell r="N83">
            <v>105.7</v>
          </cell>
          <cell r="P83">
            <v>19.8</v>
          </cell>
          <cell r="Q83">
            <v>23.9</v>
          </cell>
          <cell r="R83">
            <v>18.7</v>
          </cell>
          <cell r="S83">
            <v>46.9</v>
          </cell>
          <cell r="T83">
            <v>109.30000000000001</v>
          </cell>
          <cell r="V83">
            <v>26</v>
          </cell>
          <cell r="W83">
            <v>13</v>
          </cell>
          <cell r="X83">
            <v>12.6</v>
          </cell>
          <cell r="Y83">
            <v>19.2</v>
          </cell>
          <cell r="Z83">
            <v>70.8</v>
          </cell>
          <cell r="AB83">
            <v>26.4</v>
          </cell>
          <cell r="AC83">
            <v>29.6</v>
          </cell>
          <cell r="AD83">
            <v>25.7</v>
          </cell>
          <cell r="AE83">
            <v>24</v>
          </cell>
          <cell r="AF83">
            <v>105.7</v>
          </cell>
          <cell r="AH83">
            <v>19.8</v>
          </cell>
          <cell r="AI83">
            <v>23.9</v>
          </cell>
          <cell r="AJ83">
            <v>18.7</v>
          </cell>
          <cell r="AK83">
            <v>46.9</v>
          </cell>
          <cell r="AL83">
            <v>109.30000000000001</v>
          </cell>
          <cell r="AN83">
            <v>52</v>
          </cell>
          <cell r="AO83">
            <v>44</v>
          </cell>
          <cell r="AP83">
            <v>20.100000000000001</v>
          </cell>
          <cell r="AQ83">
            <v>6.4</v>
          </cell>
          <cell r="AR83">
            <v>122.5</v>
          </cell>
          <cell r="AT83">
            <v>23.8785960025</v>
          </cell>
          <cell r="AU83">
            <v>41.74833558249999</v>
          </cell>
          <cell r="AV83">
            <v>36.353246002500001</v>
          </cell>
          <cell r="AW83">
            <v>26.314348002499997</v>
          </cell>
          <cell r="AX83">
            <v>128.29452558999998</v>
          </cell>
          <cell r="AZ83">
            <v>23.8785960025</v>
          </cell>
          <cell r="BA83">
            <v>41.74833558249999</v>
          </cell>
          <cell r="BB83">
            <v>36.353246002500001</v>
          </cell>
          <cell r="BC83">
            <v>26.314348002499997</v>
          </cell>
          <cell r="BD83">
            <v>128.29452558999998</v>
          </cell>
          <cell r="BF83">
            <v>38</v>
          </cell>
          <cell r="BG83">
            <v>34</v>
          </cell>
          <cell r="BH83">
            <v>31</v>
          </cell>
          <cell r="BI83">
            <v>26</v>
          </cell>
          <cell r="BJ83">
            <v>129</v>
          </cell>
          <cell r="BL83">
            <v>23.8785960025</v>
          </cell>
          <cell r="BM83">
            <v>41.74833558249999</v>
          </cell>
          <cell r="BN83">
            <v>36.353246002500001</v>
          </cell>
          <cell r="BO83">
            <v>26.314348002499997</v>
          </cell>
          <cell r="BP83">
            <v>128.29452558999998</v>
          </cell>
          <cell r="BR83">
            <v>52</v>
          </cell>
          <cell r="BS83">
            <v>44</v>
          </cell>
          <cell r="BT83">
            <v>20.100000000000001</v>
          </cell>
          <cell r="BU83">
            <v>6.4</v>
          </cell>
          <cell r="BV83">
            <v>122.5</v>
          </cell>
          <cell r="BX83">
            <v>38</v>
          </cell>
          <cell r="BY83">
            <v>34</v>
          </cell>
          <cell r="BZ83">
            <v>31</v>
          </cell>
          <cell r="CA83">
            <v>26</v>
          </cell>
          <cell r="CB83">
            <v>129</v>
          </cell>
          <cell r="CD83">
            <v>38</v>
          </cell>
          <cell r="CE83">
            <v>34</v>
          </cell>
          <cell r="CF83">
            <v>31</v>
          </cell>
          <cell r="CG83">
            <v>26</v>
          </cell>
          <cell r="CH83">
            <v>129</v>
          </cell>
          <cell r="CJ83">
            <v>38</v>
          </cell>
          <cell r="CK83">
            <v>34</v>
          </cell>
          <cell r="CL83">
            <v>31</v>
          </cell>
          <cell r="CM83">
            <v>26</v>
          </cell>
          <cell r="CN83">
            <v>129</v>
          </cell>
          <cell r="CP83">
            <v>38</v>
          </cell>
          <cell r="CQ83">
            <v>34</v>
          </cell>
          <cell r="CR83">
            <v>31</v>
          </cell>
          <cell r="CS83">
            <v>26</v>
          </cell>
          <cell r="CT83">
            <v>129</v>
          </cell>
          <cell r="CV83">
            <v>38</v>
          </cell>
          <cell r="CW83">
            <v>34</v>
          </cell>
          <cell r="CX83">
            <v>31</v>
          </cell>
          <cell r="CY83">
            <v>26</v>
          </cell>
          <cell r="CZ83">
            <v>129</v>
          </cell>
          <cell r="DB83">
            <v>59.337800000000001</v>
          </cell>
          <cell r="DC83">
            <v>15.863125999999999</v>
          </cell>
          <cell r="DD83">
            <v>13.130273499999999</v>
          </cell>
          <cell r="DE83">
            <v>7.5648009999999992</v>
          </cell>
          <cell r="DF83">
            <v>95.8960005</v>
          </cell>
          <cell r="DH83">
            <v>59</v>
          </cell>
          <cell r="DI83">
            <v>16</v>
          </cell>
          <cell r="DJ83">
            <v>13</v>
          </cell>
          <cell r="DK83">
            <v>8</v>
          </cell>
          <cell r="DL83">
            <v>96</v>
          </cell>
          <cell r="DN83">
            <v>0</v>
          </cell>
          <cell r="DO83">
            <v>0</v>
          </cell>
          <cell r="DP83">
            <v>0</v>
          </cell>
          <cell r="DQ83">
            <v>96</v>
          </cell>
          <cell r="DR83">
            <v>96</v>
          </cell>
          <cell r="EA83">
            <v>38</v>
          </cell>
          <cell r="EB83">
            <v>42</v>
          </cell>
          <cell r="EE83">
            <v>80</v>
          </cell>
          <cell r="EG83">
            <v>38</v>
          </cell>
          <cell r="EH83">
            <v>0</v>
          </cell>
          <cell r="EK83">
            <v>38</v>
          </cell>
          <cell r="EM83">
            <v>38</v>
          </cell>
          <cell r="EN83">
            <v>34</v>
          </cell>
          <cell r="EO83">
            <v>31</v>
          </cell>
          <cell r="EP83">
            <v>26</v>
          </cell>
          <cell r="EQ83">
            <v>129</v>
          </cell>
          <cell r="ES83">
            <v>19.8</v>
          </cell>
          <cell r="ET83">
            <v>42</v>
          </cell>
          <cell r="EU83">
            <v>29.5</v>
          </cell>
          <cell r="EV83">
            <v>25</v>
          </cell>
          <cell r="EW83">
            <v>116.3</v>
          </cell>
          <cell r="EY83">
            <v>19.8</v>
          </cell>
          <cell r="EZ83">
            <v>42</v>
          </cell>
          <cell r="FA83">
            <v>29.5</v>
          </cell>
          <cell r="FB83">
            <v>25</v>
          </cell>
          <cell r="FC83">
            <v>116.3</v>
          </cell>
          <cell r="FE83">
            <v>19.8</v>
          </cell>
          <cell r="FF83">
            <v>42</v>
          </cell>
          <cell r="FI83">
            <v>61.8</v>
          </cell>
          <cell r="FK83">
            <v>19.8</v>
          </cell>
          <cell r="FL83">
            <v>42</v>
          </cell>
          <cell r="FO83">
            <v>61.8</v>
          </cell>
          <cell r="FQ83">
            <v>19.8</v>
          </cell>
          <cell r="FR83">
            <v>23.9</v>
          </cell>
          <cell r="FS83">
            <v>47</v>
          </cell>
          <cell r="FT83">
            <v>27.5</v>
          </cell>
          <cell r="FU83">
            <v>118.2</v>
          </cell>
          <cell r="FW83">
            <v>19.8</v>
          </cell>
          <cell r="FX83">
            <v>42</v>
          </cell>
          <cell r="FY83">
            <v>28</v>
          </cell>
          <cell r="FZ83">
            <v>28</v>
          </cell>
          <cell r="GA83">
            <v>117.8</v>
          </cell>
          <cell r="GC83">
            <v>19.8</v>
          </cell>
          <cell r="GD83">
            <v>23.9</v>
          </cell>
          <cell r="GE83">
            <v>18.7</v>
          </cell>
          <cell r="GF83">
            <v>35</v>
          </cell>
          <cell r="GG83">
            <v>97.4</v>
          </cell>
          <cell r="GI83">
            <v>19.8</v>
          </cell>
          <cell r="GJ83">
            <v>23.9</v>
          </cell>
          <cell r="GK83">
            <v>18.7</v>
          </cell>
          <cell r="GL83">
            <v>55</v>
          </cell>
          <cell r="GM83">
            <v>117.4</v>
          </cell>
          <cell r="GO83">
            <v>19.8</v>
          </cell>
          <cell r="GP83">
            <v>23.9</v>
          </cell>
          <cell r="GQ83">
            <v>18.7</v>
          </cell>
          <cell r="GR83">
            <v>55</v>
          </cell>
          <cell r="GS83">
            <v>117.4</v>
          </cell>
          <cell r="GU83">
            <v>38</v>
          </cell>
          <cell r="GV83">
            <v>41.74833558249999</v>
          </cell>
          <cell r="GW83">
            <v>36.353246002500001</v>
          </cell>
          <cell r="GX83">
            <v>26.314348002499997</v>
          </cell>
          <cell r="GY83">
            <v>142.41592958749999</v>
          </cell>
          <cell r="HA83">
            <v>30</v>
          </cell>
          <cell r="HB83">
            <v>34</v>
          </cell>
          <cell r="HE83">
            <v>64</v>
          </cell>
          <cell r="HG83">
            <v>30</v>
          </cell>
          <cell r="HH83">
            <v>34</v>
          </cell>
          <cell r="HK83">
            <v>64</v>
          </cell>
          <cell r="HM83">
            <v>19.8</v>
          </cell>
          <cell r="HN83">
            <v>42</v>
          </cell>
          <cell r="HQ83">
            <v>61.8</v>
          </cell>
          <cell r="HS83">
            <v>19.8</v>
          </cell>
          <cell r="HT83">
            <v>43</v>
          </cell>
          <cell r="HU83">
            <v>33</v>
          </cell>
          <cell r="HV83">
            <v>40</v>
          </cell>
          <cell r="HW83">
            <v>135.80000000000001</v>
          </cell>
          <cell r="HY83">
            <v>19.8</v>
          </cell>
          <cell r="HZ83">
            <v>0</v>
          </cell>
          <cell r="IA83">
            <v>0</v>
          </cell>
          <cell r="IB83">
            <v>0</v>
          </cell>
          <cell r="IC83">
            <v>19.8</v>
          </cell>
          <cell r="IE83">
            <v>19.8</v>
          </cell>
          <cell r="IF83">
            <v>23.9</v>
          </cell>
          <cell r="IG83">
            <v>37</v>
          </cell>
          <cell r="IH83">
            <v>27.5</v>
          </cell>
          <cell r="II83">
            <v>108.2</v>
          </cell>
          <cell r="IK83">
            <v>19.8</v>
          </cell>
          <cell r="IL83">
            <v>44</v>
          </cell>
          <cell r="IM83">
            <v>37</v>
          </cell>
          <cell r="IN83">
            <v>27.5</v>
          </cell>
          <cell r="IO83">
            <v>128.30000000000001</v>
          </cell>
          <cell r="IQ83">
            <v>19.8</v>
          </cell>
          <cell r="IR83">
            <v>23.9</v>
          </cell>
          <cell r="IS83">
            <v>18.7</v>
          </cell>
          <cell r="IT83">
            <v>35</v>
          </cell>
          <cell r="IU83">
            <v>97.4</v>
          </cell>
          <cell r="IW83">
            <v>19.8</v>
          </cell>
          <cell r="IX83">
            <v>23.9</v>
          </cell>
          <cell r="IY83">
            <v>18.7</v>
          </cell>
          <cell r="IZ83">
            <v>52.4</v>
          </cell>
          <cell r="JA83">
            <v>114.80000000000001</v>
          </cell>
          <cell r="JC83">
            <v>19.8</v>
          </cell>
          <cell r="JD83">
            <v>23.9</v>
          </cell>
          <cell r="JE83">
            <v>18.7</v>
          </cell>
          <cell r="JF83">
            <v>55</v>
          </cell>
          <cell r="JG83">
            <v>117.4</v>
          </cell>
          <cell r="JJ83">
            <v>59.337800000000001</v>
          </cell>
          <cell r="JK83">
            <v>15.863125999999999</v>
          </cell>
          <cell r="JL83">
            <v>13.130273499999999</v>
          </cell>
          <cell r="JM83">
            <v>7.5648009999999992</v>
          </cell>
          <cell r="JN83">
            <v>95.8960005</v>
          </cell>
          <cell r="JP83">
            <v>30</v>
          </cell>
          <cell r="JV83">
            <v>19.8</v>
          </cell>
          <cell r="JW83">
            <v>0</v>
          </cell>
          <cell r="JZ83">
            <v>19.8</v>
          </cell>
          <cell r="KB83">
            <v>19.8</v>
          </cell>
          <cell r="KC83">
            <v>42</v>
          </cell>
          <cell r="KF83">
            <v>61.8</v>
          </cell>
          <cell r="KH83">
            <v>19.8</v>
          </cell>
          <cell r="KJ83">
            <v>47</v>
          </cell>
          <cell r="KK83">
            <v>27.5</v>
          </cell>
          <cell r="KL83">
            <v>94.3</v>
          </cell>
          <cell r="KN83">
            <v>19.8</v>
          </cell>
          <cell r="KO83">
            <v>23.9</v>
          </cell>
          <cell r="KP83">
            <v>37</v>
          </cell>
          <cell r="KQ83">
            <v>27.5</v>
          </cell>
          <cell r="KR83">
            <v>108.2</v>
          </cell>
          <cell r="KT83">
            <v>19.8</v>
          </cell>
          <cell r="KU83">
            <v>23.9</v>
          </cell>
          <cell r="KV83">
            <v>18.7</v>
          </cell>
          <cell r="KW83">
            <v>35</v>
          </cell>
          <cell r="KX83">
            <v>97.4</v>
          </cell>
          <cell r="KZ83">
            <v>19.8</v>
          </cell>
          <cell r="LA83">
            <v>23.9</v>
          </cell>
          <cell r="LB83">
            <v>18.7</v>
          </cell>
          <cell r="LC83">
            <v>35</v>
          </cell>
          <cell r="LD83">
            <v>97.4</v>
          </cell>
          <cell r="LF83">
            <v>0</v>
          </cell>
          <cell r="LG83">
            <v>0</v>
          </cell>
          <cell r="LH83">
            <v>0</v>
          </cell>
          <cell r="LI83">
            <v>0</v>
          </cell>
          <cell r="LJ83">
            <v>0</v>
          </cell>
          <cell r="LL83">
            <v>18.7</v>
          </cell>
          <cell r="LN83">
            <v>22</v>
          </cell>
          <cell r="LO83">
            <v>17</v>
          </cell>
          <cell r="LP83">
            <v>24.428571428571427</v>
          </cell>
          <cell r="LQ83">
            <v>22.099999999999998</v>
          </cell>
          <cell r="LR83">
            <v>74.034266666666682</v>
          </cell>
        </row>
        <row r="84">
          <cell r="C84" t="str">
            <v>Capital Deliveries</v>
          </cell>
          <cell r="D84">
            <v>20</v>
          </cell>
          <cell r="E84">
            <v>28</v>
          </cell>
          <cell r="F84">
            <v>15.4</v>
          </cell>
          <cell r="G84">
            <v>20.5</v>
          </cell>
          <cell r="H84">
            <v>83.9</v>
          </cell>
          <cell r="J84">
            <v>21</v>
          </cell>
          <cell r="K84">
            <v>22.7</v>
          </cell>
          <cell r="L84">
            <v>28.9</v>
          </cell>
          <cell r="M84">
            <v>22</v>
          </cell>
          <cell r="N84">
            <v>94.6</v>
          </cell>
          <cell r="P84">
            <v>21.8</v>
          </cell>
          <cell r="Q84">
            <v>17.600000000000001</v>
          </cell>
          <cell r="R84">
            <v>24.6</v>
          </cell>
          <cell r="S84">
            <v>32</v>
          </cell>
          <cell r="T84">
            <v>96</v>
          </cell>
          <cell r="V84">
            <v>20</v>
          </cell>
          <cell r="W84">
            <v>28</v>
          </cell>
          <cell r="X84">
            <v>15.4</v>
          </cell>
          <cell r="Y84">
            <v>20.5</v>
          </cell>
          <cell r="Z84">
            <v>83.9</v>
          </cell>
          <cell r="AB84">
            <v>21</v>
          </cell>
          <cell r="AC84">
            <v>22.7</v>
          </cell>
          <cell r="AD84">
            <v>28.9</v>
          </cell>
          <cell r="AE84">
            <v>22</v>
          </cell>
          <cell r="AF84">
            <v>94.6</v>
          </cell>
          <cell r="AH84">
            <v>21.8</v>
          </cell>
          <cell r="AI84">
            <v>17.600000000000001</v>
          </cell>
          <cell r="AJ84">
            <v>24.6</v>
          </cell>
          <cell r="AK84">
            <v>32</v>
          </cell>
          <cell r="AL84">
            <v>96</v>
          </cell>
          <cell r="AN84">
            <v>36</v>
          </cell>
          <cell r="AO84">
            <v>37</v>
          </cell>
          <cell r="AP84">
            <v>40.1</v>
          </cell>
          <cell r="AQ84">
            <v>22.4</v>
          </cell>
          <cell r="AR84">
            <v>135.5</v>
          </cell>
          <cell r="AT84">
            <v>26.694812302499997</v>
          </cell>
          <cell r="AU84">
            <v>33.010878582499998</v>
          </cell>
          <cell r="AV84">
            <v>38.460821002499998</v>
          </cell>
          <cell r="AW84">
            <v>30.8647230025</v>
          </cell>
          <cell r="AX84">
            <v>129.03123489000001</v>
          </cell>
          <cell r="AZ84">
            <v>26.694812302499997</v>
          </cell>
          <cell r="BA84">
            <v>33.010878582499998</v>
          </cell>
          <cell r="BB84">
            <v>38.460821002499998</v>
          </cell>
          <cell r="BC84">
            <v>30.8647230025</v>
          </cell>
          <cell r="BD84">
            <v>129.03123489000001</v>
          </cell>
          <cell r="BF84">
            <v>31</v>
          </cell>
          <cell r="BG84">
            <v>37</v>
          </cell>
          <cell r="BH84">
            <v>28</v>
          </cell>
          <cell r="BI84">
            <v>29</v>
          </cell>
          <cell r="BJ84">
            <v>125</v>
          </cell>
          <cell r="BL84">
            <v>26.694812302499997</v>
          </cell>
          <cell r="BM84">
            <v>33.010878582499998</v>
          </cell>
          <cell r="BN84">
            <v>38.460821002499998</v>
          </cell>
          <cell r="BO84">
            <v>30.8647230025</v>
          </cell>
          <cell r="BP84">
            <v>129.03123489000001</v>
          </cell>
          <cell r="BR84">
            <v>36</v>
          </cell>
          <cell r="BS84">
            <v>37</v>
          </cell>
          <cell r="BT84">
            <v>40.1</v>
          </cell>
          <cell r="BU84">
            <v>22.4</v>
          </cell>
          <cell r="BV84">
            <v>135.5</v>
          </cell>
          <cell r="BX84">
            <v>31</v>
          </cell>
          <cell r="BY84">
            <v>37</v>
          </cell>
          <cell r="BZ84">
            <v>28</v>
          </cell>
          <cell r="CA84">
            <v>29</v>
          </cell>
          <cell r="CB84">
            <v>125</v>
          </cell>
          <cell r="CD84">
            <v>31</v>
          </cell>
          <cell r="CE84">
            <v>37</v>
          </cell>
          <cell r="CF84">
            <v>28</v>
          </cell>
          <cell r="CG84">
            <v>29</v>
          </cell>
          <cell r="CH84">
            <v>125</v>
          </cell>
          <cell r="CJ84">
            <v>31</v>
          </cell>
          <cell r="CK84">
            <v>37</v>
          </cell>
          <cell r="CL84">
            <v>28</v>
          </cell>
          <cell r="CM84">
            <v>29</v>
          </cell>
          <cell r="CN84">
            <v>125</v>
          </cell>
          <cell r="CP84">
            <v>31</v>
          </cell>
          <cell r="CQ84">
            <v>37</v>
          </cell>
          <cell r="CR84">
            <v>28</v>
          </cell>
          <cell r="CS84">
            <v>29</v>
          </cell>
          <cell r="CT84">
            <v>125</v>
          </cell>
          <cell r="CV84">
            <v>31</v>
          </cell>
          <cell r="CW84">
            <v>37</v>
          </cell>
          <cell r="CX84">
            <v>28</v>
          </cell>
          <cell r="CY84">
            <v>29</v>
          </cell>
          <cell r="CZ84">
            <v>125</v>
          </cell>
          <cell r="DB84">
            <v>24.6052395</v>
          </cell>
          <cell r="DC84">
            <v>15.326899999999998</v>
          </cell>
          <cell r="DD84">
            <v>16.476700999999998</v>
          </cell>
          <cell r="DE84">
            <v>16.624856000000001</v>
          </cell>
          <cell r="DF84">
            <v>73.033696499999991</v>
          </cell>
          <cell r="DH84">
            <v>25</v>
          </cell>
          <cell r="DI84">
            <v>15</v>
          </cell>
          <cell r="DJ84">
            <v>16</v>
          </cell>
          <cell r="DK84">
            <v>17</v>
          </cell>
          <cell r="DL84">
            <v>73</v>
          </cell>
          <cell r="DN84">
            <v>0</v>
          </cell>
          <cell r="DO84">
            <v>0</v>
          </cell>
          <cell r="DP84">
            <v>0</v>
          </cell>
          <cell r="DQ84">
            <v>73</v>
          </cell>
          <cell r="DR84">
            <v>73</v>
          </cell>
          <cell r="EA84">
            <v>31</v>
          </cell>
          <cell r="EB84">
            <v>29</v>
          </cell>
          <cell r="EE84">
            <v>60</v>
          </cell>
          <cell r="EG84">
            <v>31</v>
          </cell>
          <cell r="EH84">
            <v>0</v>
          </cell>
          <cell r="EK84">
            <v>31</v>
          </cell>
          <cell r="EM84">
            <v>31</v>
          </cell>
          <cell r="EN84">
            <v>37</v>
          </cell>
          <cell r="EO84">
            <v>28</v>
          </cell>
          <cell r="EP84">
            <v>29</v>
          </cell>
          <cell r="EQ84">
            <v>125</v>
          </cell>
          <cell r="ES84">
            <v>21.8</v>
          </cell>
          <cell r="ET84">
            <v>29</v>
          </cell>
          <cell r="EU84">
            <v>35</v>
          </cell>
          <cell r="EV84">
            <v>28</v>
          </cell>
          <cell r="EW84">
            <v>113.8</v>
          </cell>
          <cell r="EY84">
            <v>21.8</v>
          </cell>
          <cell r="EZ84">
            <v>29</v>
          </cell>
          <cell r="FA84">
            <v>35</v>
          </cell>
          <cell r="FB84">
            <v>28</v>
          </cell>
          <cell r="FC84">
            <v>113.8</v>
          </cell>
          <cell r="FE84">
            <v>21.8</v>
          </cell>
          <cell r="FF84">
            <v>29</v>
          </cell>
          <cell r="FI84">
            <v>50.8</v>
          </cell>
          <cell r="FK84">
            <v>21.8</v>
          </cell>
          <cell r="FL84">
            <v>29</v>
          </cell>
          <cell r="FO84">
            <v>50.8</v>
          </cell>
          <cell r="FQ84">
            <v>21.8</v>
          </cell>
          <cell r="FR84">
            <v>17.600000000000001</v>
          </cell>
          <cell r="FS84">
            <v>35</v>
          </cell>
          <cell r="FT84">
            <v>25.4</v>
          </cell>
          <cell r="FU84">
            <v>99.800000000000011</v>
          </cell>
          <cell r="FW84">
            <v>21.8</v>
          </cell>
          <cell r="FX84">
            <v>29</v>
          </cell>
          <cell r="FY84">
            <v>24</v>
          </cell>
          <cell r="FZ84">
            <v>24</v>
          </cell>
          <cell r="GA84">
            <v>98.8</v>
          </cell>
          <cell r="GC84">
            <v>21.8</v>
          </cell>
          <cell r="GD84">
            <v>17.600000000000001</v>
          </cell>
          <cell r="GE84">
            <v>24.6</v>
          </cell>
          <cell r="GF84">
            <v>30</v>
          </cell>
          <cell r="GG84">
            <v>94</v>
          </cell>
          <cell r="GI84">
            <v>21.8</v>
          </cell>
          <cell r="GJ84">
            <v>17.600000000000001</v>
          </cell>
          <cell r="GK84">
            <v>24.6</v>
          </cell>
          <cell r="GL84">
            <v>34</v>
          </cell>
          <cell r="GM84">
            <v>98</v>
          </cell>
          <cell r="GO84">
            <v>21.8</v>
          </cell>
          <cell r="GP84">
            <v>17.600000000000001</v>
          </cell>
          <cell r="GQ84">
            <v>24.6</v>
          </cell>
          <cell r="GR84">
            <v>34</v>
          </cell>
          <cell r="GS84">
            <v>98</v>
          </cell>
          <cell r="GU84">
            <v>31</v>
          </cell>
          <cell r="GV84">
            <v>33.010878582499998</v>
          </cell>
          <cell r="GW84">
            <v>38.460821002499998</v>
          </cell>
          <cell r="GX84">
            <v>30.8647230025</v>
          </cell>
          <cell r="GY84">
            <v>133.33642258750001</v>
          </cell>
          <cell r="HA84">
            <v>28</v>
          </cell>
          <cell r="HB84">
            <v>37</v>
          </cell>
          <cell r="HE84">
            <v>65</v>
          </cell>
          <cell r="HG84">
            <v>28</v>
          </cell>
          <cell r="HH84">
            <v>37</v>
          </cell>
          <cell r="HK84">
            <v>65</v>
          </cell>
          <cell r="HM84">
            <v>21.8</v>
          </cell>
          <cell r="HN84">
            <v>27</v>
          </cell>
          <cell r="HQ84">
            <v>48.8</v>
          </cell>
          <cell r="HS84">
            <v>21.8</v>
          </cell>
          <cell r="HT84">
            <v>27</v>
          </cell>
          <cell r="HU84">
            <v>36</v>
          </cell>
          <cell r="HV84">
            <v>15</v>
          </cell>
          <cell r="HW84">
            <v>99.8</v>
          </cell>
          <cell r="HY84">
            <v>21.8</v>
          </cell>
          <cell r="HZ84">
            <v>0</v>
          </cell>
          <cell r="IA84">
            <v>0</v>
          </cell>
          <cell r="IB84">
            <v>0</v>
          </cell>
          <cell r="IC84">
            <v>21.8</v>
          </cell>
          <cell r="IE84">
            <v>21.8</v>
          </cell>
          <cell r="IF84">
            <v>17.600000000000001</v>
          </cell>
          <cell r="IG84">
            <v>30</v>
          </cell>
          <cell r="IH84">
            <v>25.4</v>
          </cell>
          <cell r="II84">
            <v>94.800000000000011</v>
          </cell>
          <cell r="IK84">
            <v>21.8</v>
          </cell>
          <cell r="IL84">
            <v>37</v>
          </cell>
          <cell r="IM84">
            <v>30</v>
          </cell>
          <cell r="IN84">
            <v>25.4</v>
          </cell>
          <cell r="IO84">
            <v>114.19999999999999</v>
          </cell>
          <cell r="IQ84">
            <v>21.8</v>
          </cell>
          <cell r="IR84">
            <v>17.600000000000001</v>
          </cell>
          <cell r="IS84">
            <v>24.6</v>
          </cell>
          <cell r="IT84">
            <v>30</v>
          </cell>
          <cell r="IU84">
            <v>94</v>
          </cell>
          <cell r="IW84">
            <v>21.8</v>
          </cell>
          <cell r="IX84">
            <v>17.600000000000001</v>
          </cell>
          <cell r="IY84">
            <v>24.6</v>
          </cell>
          <cell r="IZ84">
            <v>32</v>
          </cell>
          <cell r="JA84">
            <v>96</v>
          </cell>
          <cell r="JC84">
            <v>21.8</v>
          </cell>
          <cell r="JD84">
            <v>17.600000000000001</v>
          </cell>
          <cell r="JE84">
            <v>24.6</v>
          </cell>
          <cell r="JF84">
            <v>34</v>
          </cell>
          <cell r="JG84">
            <v>98</v>
          </cell>
          <cell r="JJ84">
            <v>24.6052395</v>
          </cell>
          <cell r="JK84">
            <v>15.326899999999998</v>
          </cell>
          <cell r="JL84">
            <v>16.476700999999998</v>
          </cell>
          <cell r="JM84">
            <v>16.624856000000001</v>
          </cell>
          <cell r="JN84">
            <v>73.033696499999991</v>
          </cell>
          <cell r="JP84">
            <v>28</v>
          </cell>
          <cell r="JV84">
            <v>21.8</v>
          </cell>
          <cell r="JW84">
            <v>0</v>
          </cell>
          <cell r="JZ84">
            <v>21.8</v>
          </cell>
          <cell r="KB84">
            <v>21.8</v>
          </cell>
          <cell r="KC84">
            <v>29</v>
          </cell>
          <cell r="KF84">
            <v>50.8</v>
          </cell>
          <cell r="KH84">
            <v>21.8</v>
          </cell>
          <cell r="KJ84">
            <v>35</v>
          </cell>
          <cell r="KK84">
            <v>25.4</v>
          </cell>
          <cell r="KL84">
            <v>82.199999999999989</v>
          </cell>
          <cell r="KN84">
            <v>21.8</v>
          </cell>
          <cell r="KO84">
            <v>17.600000000000001</v>
          </cell>
          <cell r="KP84">
            <v>30</v>
          </cell>
          <cell r="KQ84">
            <v>25.4</v>
          </cell>
          <cell r="KR84">
            <v>94.800000000000011</v>
          </cell>
          <cell r="KT84">
            <v>21.8</v>
          </cell>
          <cell r="KU84">
            <v>17.600000000000001</v>
          </cell>
          <cell r="KV84">
            <v>24.6</v>
          </cell>
          <cell r="KW84">
            <v>30</v>
          </cell>
          <cell r="KX84">
            <v>94</v>
          </cell>
          <cell r="KZ84">
            <v>21.8</v>
          </cell>
          <cell r="LA84">
            <v>17.600000000000001</v>
          </cell>
          <cell r="LB84">
            <v>24.6</v>
          </cell>
          <cell r="LC84">
            <v>30</v>
          </cell>
          <cell r="LD84">
            <v>94</v>
          </cell>
          <cell r="LF84">
            <v>0</v>
          </cell>
          <cell r="LG84">
            <v>0</v>
          </cell>
          <cell r="LH84">
            <v>0</v>
          </cell>
          <cell r="LI84">
            <v>0</v>
          </cell>
          <cell r="LJ84">
            <v>0</v>
          </cell>
          <cell r="LL84">
            <v>24.6</v>
          </cell>
        </row>
        <row r="86">
          <cell r="C86" t="str">
            <v>Rev Month 1 $</v>
          </cell>
          <cell r="D86">
            <v>161.88793270999997</v>
          </cell>
          <cell r="E86">
            <v>157.53129250999996</v>
          </cell>
          <cell r="F86">
            <v>123.20426569</v>
          </cell>
          <cell r="G86">
            <v>314.60241560000003</v>
          </cell>
          <cell r="H86">
            <v>757.22590650999996</v>
          </cell>
          <cell r="J86">
            <v>314.41919424000002</v>
          </cell>
          <cell r="K86">
            <v>259.36065443000001</v>
          </cell>
          <cell r="L86">
            <v>193.79211003</v>
          </cell>
          <cell r="M86">
            <v>235</v>
          </cell>
          <cell r="N86">
            <v>1002.5719587000001</v>
          </cell>
          <cell r="P86">
            <v>138</v>
          </cell>
          <cell r="Q86">
            <v>82.510840000000002</v>
          </cell>
          <cell r="R86">
            <v>219.21851899999999</v>
          </cell>
          <cell r="S86">
            <v>301.42599999999999</v>
          </cell>
          <cell r="T86">
            <v>741.15535899999998</v>
          </cell>
          <cell r="V86">
            <v>161.88793270999997</v>
          </cell>
          <cell r="W86">
            <v>157.53129250999996</v>
          </cell>
          <cell r="X86">
            <v>123.20426569</v>
          </cell>
          <cell r="Y86">
            <v>314.60241560000003</v>
          </cell>
          <cell r="Z86">
            <v>757.22590650999996</v>
          </cell>
          <cell r="AB86">
            <v>314.41919424000002</v>
          </cell>
          <cell r="AC86">
            <v>259.36065443000001</v>
          </cell>
          <cell r="AD86">
            <v>193.79211003</v>
          </cell>
          <cell r="AE86">
            <v>235</v>
          </cell>
          <cell r="AF86">
            <v>1002.5719587000001</v>
          </cell>
          <cell r="AH86">
            <v>138</v>
          </cell>
          <cell r="AI86">
            <v>82.510840000000002</v>
          </cell>
          <cell r="AJ86">
            <v>219.21851899999999</v>
          </cell>
          <cell r="AK86">
            <v>301.42599999999999</v>
          </cell>
          <cell r="AL86">
            <v>741.15535899999998</v>
          </cell>
          <cell r="AN86">
            <v>344</v>
          </cell>
          <cell r="AO86">
            <v>295</v>
          </cell>
          <cell r="AP86">
            <v>331</v>
          </cell>
          <cell r="AQ86">
            <v>337</v>
          </cell>
          <cell r="AR86">
            <v>1307</v>
          </cell>
          <cell r="AT86">
            <v>238</v>
          </cell>
          <cell r="AU86">
            <v>312</v>
          </cell>
          <cell r="AV86">
            <v>365</v>
          </cell>
          <cell r="AW86">
            <v>356</v>
          </cell>
          <cell r="AX86">
            <v>1271</v>
          </cell>
          <cell r="AZ86">
            <v>238</v>
          </cell>
          <cell r="BA86">
            <v>312</v>
          </cell>
          <cell r="BB86">
            <v>365</v>
          </cell>
          <cell r="BC86">
            <v>356</v>
          </cell>
          <cell r="BD86">
            <v>1271</v>
          </cell>
          <cell r="BF86">
            <v>238</v>
          </cell>
          <cell r="BG86">
            <v>312</v>
          </cell>
          <cell r="BH86">
            <v>365</v>
          </cell>
          <cell r="BI86">
            <v>356</v>
          </cell>
          <cell r="BJ86">
            <v>1271</v>
          </cell>
          <cell r="BL86">
            <v>238</v>
          </cell>
          <cell r="BM86">
            <v>312</v>
          </cell>
          <cell r="BN86">
            <v>365</v>
          </cell>
          <cell r="BO86">
            <v>356</v>
          </cell>
          <cell r="BP86">
            <v>1271</v>
          </cell>
          <cell r="BR86">
            <v>344</v>
          </cell>
          <cell r="BS86">
            <v>295</v>
          </cell>
          <cell r="BT86">
            <v>331</v>
          </cell>
          <cell r="BU86">
            <v>337</v>
          </cell>
          <cell r="BV86">
            <v>1307</v>
          </cell>
          <cell r="BX86">
            <v>238</v>
          </cell>
          <cell r="BY86">
            <v>312</v>
          </cell>
          <cell r="BZ86">
            <v>365</v>
          </cell>
          <cell r="CA86">
            <v>356</v>
          </cell>
          <cell r="CB86">
            <v>1271</v>
          </cell>
          <cell r="CD86">
            <v>238</v>
          </cell>
          <cell r="CE86">
            <v>312</v>
          </cell>
          <cell r="CF86">
            <v>365</v>
          </cell>
          <cell r="CG86">
            <v>356</v>
          </cell>
          <cell r="CH86">
            <v>1271</v>
          </cell>
          <cell r="CJ86">
            <v>238</v>
          </cell>
          <cell r="CK86">
            <v>312</v>
          </cell>
          <cell r="CL86">
            <v>365</v>
          </cell>
          <cell r="CM86">
            <v>356</v>
          </cell>
          <cell r="CN86">
            <v>1271</v>
          </cell>
          <cell r="CP86">
            <v>238</v>
          </cell>
          <cell r="CQ86">
            <v>312</v>
          </cell>
          <cell r="CR86">
            <v>365</v>
          </cell>
          <cell r="CS86">
            <v>356</v>
          </cell>
          <cell r="CT86">
            <v>1271</v>
          </cell>
          <cell r="CV86">
            <v>238</v>
          </cell>
          <cell r="CW86">
            <v>312</v>
          </cell>
          <cell r="CX86">
            <v>365</v>
          </cell>
          <cell r="CY86">
            <v>356</v>
          </cell>
          <cell r="CZ86">
            <v>1271</v>
          </cell>
          <cell r="DB86">
            <v>0</v>
          </cell>
          <cell r="DC86">
            <v>0</v>
          </cell>
          <cell r="DD86">
            <v>0</v>
          </cell>
          <cell r="DE86">
            <v>0</v>
          </cell>
          <cell r="DF86">
            <v>0</v>
          </cell>
          <cell r="DL86">
            <v>0</v>
          </cell>
          <cell r="DR86">
            <v>0</v>
          </cell>
          <cell r="EA86">
            <v>0</v>
          </cell>
          <cell r="EE86">
            <v>0</v>
          </cell>
          <cell r="EG86">
            <v>0</v>
          </cell>
          <cell r="EK86">
            <v>0</v>
          </cell>
          <cell r="EM86">
            <v>238</v>
          </cell>
          <cell r="EN86">
            <v>312</v>
          </cell>
          <cell r="EO86">
            <v>365</v>
          </cell>
          <cell r="EP86">
            <v>356</v>
          </cell>
          <cell r="EQ86">
            <v>1271</v>
          </cell>
          <cell r="ES86">
            <v>138</v>
          </cell>
          <cell r="ET86">
            <v>82.5</v>
          </cell>
          <cell r="EU86">
            <v>365</v>
          </cell>
          <cell r="EV86">
            <v>356</v>
          </cell>
          <cell r="EW86">
            <v>941.5</v>
          </cell>
          <cell r="EY86">
            <v>138</v>
          </cell>
          <cell r="EZ86">
            <v>82.510840000000002</v>
          </cell>
          <cell r="FC86">
            <v>220.51084</v>
          </cell>
          <cell r="FE86">
            <v>138</v>
          </cell>
          <cell r="FF86">
            <v>82.510840000000002</v>
          </cell>
          <cell r="FI86">
            <v>220.51084</v>
          </cell>
          <cell r="FK86">
            <v>138</v>
          </cell>
          <cell r="FL86">
            <v>82.510840000000002</v>
          </cell>
          <cell r="FO86">
            <v>220.51084</v>
          </cell>
          <cell r="FQ86">
            <v>138</v>
          </cell>
          <cell r="FR86">
            <v>82.510840000000002</v>
          </cell>
          <cell r="FS86">
            <v>219.2</v>
          </cell>
          <cell r="FU86">
            <v>439.71083999999996</v>
          </cell>
          <cell r="FW86">
            <v>138</v>
          </cell>
          <cell r="FX86">
            <v>82.510840000000002</v>
          </cell>
          <cell r="FY86">
            <v>219.2</v>
          </cell>
          <cell r="FZ86">
            <v>219.2</v>
          </cell>
          <cell r="GA86">
            <v>658.91084000000001</v>
          </cell>
          <cell r="GC86">
            <v>138</v>
          </cell>
          <cell r="GD86">
            <v>82.510840000000002</v>
          </cell>
          <cell r="GE86">
            <v>219.21851899999999</v>
          </cell>
          <cell r="GF86">
            <v>0</v>
          </cell>
          <cell r="GG86">
            <v>439.72935899999999</v>
          </cell>
          <cell r="GI86">
            <v>138</v>
          </cell>
          <cell r="GJ86">
            <v>82.510840000000002</v>
          </cell>
          <cell r="GK86">
            <v>219.21851899999999</v>
          </cell>
          <cell r="GL86">
            <v>301.42599999999999</v>
          </cell>
          <cell r="GM86">
            <v>741.15535899999998</v>
          </cell>
          <cell r="GO86">
            <v>138</v>
          </cell>
          <cell r="GP86">
            <v>82.510840000000002</v>
          </cell>
          <cell r="GQ86">
            <v>219.21851899999999</v>
          </cell>
          <cell r="GR86">
            <v>301.42599999999999</v>
          </cell>
          <cell r="GS86">
            <v>741.15535899999998</v>
          </cell>
          <cell r="GU86">
            <v>238</v>
          </cell>
          <cell r="GV86">
            <v>312</v>
          </cell>
          <cell r="GW86">
            <v>365</v>
          </cell>
          <cell r="GX86">
            <v>356</v>
          </cell>
          <cell r="GY86">
            <v>1271</v>
          </cell>
          <cell r="HA86">
            <v>0</v>
          </cell>
          <cell r="HE86">
            <v>0</v>
          </cell>
          <cell r="HG86">
            <v>0</v>
          </cell>
          <cell r="HK86">
            <v>0</v>
          </cell>
          <cell r="HM86">
            <v>138</v>
          </cell>
          <cell r="HQ86">
            <v>138</v>
          </cell>
          <cell r="HS86">
            <v>138</v>
          </cell>
          <cell r="HT86">
            <v>82.510840000000002</v>
          </cell>
          <cell r="HW86">
            <v>220.51084</v>
          </cell>
          <cell r="HY86">
            <v>138</v>
          </cell>
          <cell r="HZ86">
            <v>82.510840000000002</v>
          </cell>
          <cell r="IC86">
            <v>220.51084</v>
          </cell>
          <cell r="IE86">
            <v>138</v>
          </cell>
          <cell r="IF86">
            <v>82.510840000000002</v>
          </cell>
          <cell r="II86">
            <v>220.51084</v>
          </cell>
          <cell r="IK86">
            <v>138</v>
          </cell>
          <cell r="IL86">
            <v>295</v>
          </cell>
          <cell r="IM86">
            <v>219.2</v>
          </cell>
          <cell r="IO86">
            <v>652.20000000000005</v>
          </cell>
          <cell r="IQ86">
            <v>138</v>
          </cell>
          <cell r="IR86">
            <v>82.510840000000002</v>
          </cell>
          <cell r="IS86">
            <v>219.21851899999999</v>
          </cell>
          <cell r="IU86">
            <v>439.72935899999999</v>
          </cell>
          <cell r="IW86">
            <v>138</v>
          </cell>
          <cell r="IX86">
            <v>82.510840000000002</v>
          </cell>
          <cell r="IY86">
            <v>219.21851899999999</v>
          </cell>
          <cell r="JA86">
            <v>439.72935899999999</v>
          </cell>
          <cell r="JC86">
            <v>138</v>
          </cell>
          <cell r="JD86">
            <v>82.510840000000002</v>
          </cell>
          <cell r="JE86">
            <v>219.21851899999999</v>
          </cell>
          <cell r="JF86">
            <v>301.42599999999999</v>
          </cell>
          <cell r="JG86">
            <v>741.15535899999998</v>
          </cell>
          <cell r="JJ86">
            <v>0</v>
          </cell>
          <cell r="JK86">
            <v>0</v>
          </cell>
          <cell r="JL86">
            <v>0</v>
          </cell>
          <cell r="JM86">
            <v>0</v>
          </cell>
          <cell r="JN86">
            <v>0</v>
          </cell>
          <cell r="JP86">
            <v>0</v>
          </cell>
          <cell r="JV86">
            <v>138</v>
          </cell>
          <cell r="JW86">
            <v>218.56992600000001</v>
          </cell>
          <cell r="JZ86">
            <v>356.56992600000001</v>
          </cell>
          <cell r="KB86">
            <v>138</v>
          </cell>
          <cell r="KC86">
            <v>218.56992600000001</v>
          </cell>
          <cell r="KF86">
            <v>356.56992600000001</v>
          </cell>
          <cell r="KH86">
            <v>138</v>
          </cell>
          <cell r="KI86">
            <v>218.56992600000001</v>
          </cell>
          <cell r="KL86">
            <v>356.56992600000001</v>
          </cell>
          <cell r="KN86">
            <v>138</v>
          </cell>
          <cell r="KO86">
            <v>82.510840000000002</v>
          </cell>
          <cell r="KP86">
            <v>219.2</v>
          </cell>
          <cell r="KR86">
            <v>439.71083999999996</v>
          </cell>
          <cell r="KT86">
            <v>138</v>
          </cell>
          <cell r="KU86">
            <v>82.510840000000002</v>
          </cell>
          <cell r="KV86">
            <v>219.21851899999999</v>
          </cell>
          <cell r="KX86">
            <v>439.72935899999999</v>
          </cell>
          <cell r="KZ86">
            <v>138</v>
          </cell>
          <cell r="LA86">
            <v>82.510840000000002</v>
          </cell>
          <cell r="LB86">
            <v>219.21851899999999</v>
          </cell>
          <cell r="LC86">
            <v>301.42599999999999</v>
          </cell>
          <cell r="LD86">
            <v>741.15535899999998</v>
          </cell>
          <cell r="LJ86">
            <v>0</v>
          </cell>
          <cell r="LL86">
            <v>219.21851899999999</v>
          </cell>
        </row>
        <row r="87">
          <cell r="C87" t="str">
            <v>Rev Month 2 $</v>
          </cell>
          <cell r="D87">
            <v>229.92500000000001</v>
          </cell>
          <cell r="E87">
            <v>246</v>
          </cell>
          <cell r="F87">
            <v>307.03516081999999</v>
          </cell>
          <cell r="G87">
            <v>439.83444061</v>
          </cell>
          <cell r="H87">
            <v>1222.7946014300001</v>
          </cell>
          <cell r="J87">
            <v>306.51272933999996</v>
          </cell>
          <cell r="K87">
            <v>305.83847577999995</v>
          </cell>
          <cell r="L87">
            <v>320.31028299000002</v>
          </cell>
          <cell r="M87">
            <v>270</v>
          </cell>
          <cell r="N87">
            <v>1202.6614881099999</v>
          </cell>
          <cell r="P87">
            <v>157</v>
          </cell>
          <cell r="Q87">
            <v>209.13</v>
          </cell>
          <cell r="R87">
            <v>317.85357800000003</v>
          </cell>
          <cell r="S87">
            <v>183.32300000000001</v>
          </cell>
          <cell r="T87">
            <v>867.30657800000006</v>
          </cell>
          <cell r="V87">
            <v>229.92500000000001</v>
          </cell>
          <cell r="W87">
            <v>246</v>
          </cell>
          <cell r="X87">
            <v>307.03516081999999</v>
          </cell>
          <cell r="Y87">
            <v>439.83444061</v>
          </cell>
          <cell r="Z87">
            <v>1222.7946014300001</v>
          </cell>
          <cell r="AB87">
            <v>306.51272933999996</v>
          </cell>
          <cell r="AC87">
            <v>305.83847577999995</v>
          </cell>
          <cell r="AD87">
            <v>320.31028299000002</v>
          </cell>
          <cell r="AE87">
            <v>270</v>
          </cell>
          <cell r="AF87">
            <v>1202.6614881099999</v>
          </cell>
          <cell r="AH87">
            <v>157</v>
          </cell>
          <cell r="AI87">
            <v>209.13</v>
          </cell>
          <cell r="AJ87">
            <v>317.85357800000003</v>
          </cell>
          <cell r="AK87">
            <v>183.32300000000001</v>
          </cell>
          <cell r="AL87">
            <v>867.30657800000006</v>
          </cell>
          <cell r="AN87">
            <v>336</v>
          </cell>
          <cell r="AO87">
            <v>355</v>
          </cell>
          <cell r="AP87">
            <v>397</v>
          </cell>
          <cell r="AQ87">
            <v>403</v>
          </cell>
          <cell r="AR87">
            <v>1491</v>
          </cell>
          <cell r="AT87">
            <v>279</v>
          </cell>
          <cell r="AU87">
            <v>339</v>
          </cell>
          <cell r="AV87">
            <v>394</v>
          </cell>
          <cell r="AW87">
            <v>386</v>
          </cell>
          <cell r="AX87">
            <v>1398</v>
          </cell>
          <cell r="AZ87">
            <v>279</v>
          </cell>
          <cell r="BA87">
            <v>339</v>
          </cell>
          <cell r="BB87">
            <v>394</v>
          </cell>
          <cell r="BC87">
            <v>386</v>
          </cell>
          <cell r="BD87">
            <v>1398</v>
          </cell>
          <cell r="BF87">
            <v>279</v>
          </cell>
          <cell r="BG87">
            <v>339</v>
          </cell>
          <cell r="BH87">
            <v>394</v>
          </cell>
          <cell r="BI87">
            <v>386</v>
          </cell>
          <cell r="BJ87">
            <v>1398</v>
          </cell>
          <cell r="BL87">
            <v>279</v>
          </cell>
          <cell r="BM87">
            <v>339</v>
          </cell>
          <cell r="BN87">
            <v>394</v>
          </cell>
          <cell r="BO87">
            <v>386</v>
          </cell>
          <cell r="BP87">
            <v>1398</v>
          </cell>
          <cell r="BR87">
            <v>336</v>
          </cell>
          <cell r="BS87">
            <v>355</v>
          </cell>
          <cell r="BT87">
            <v>397</v>
          </cell>
          <cell r="BU87">
            <v>403</v>
          </cell>
          <cell r="BV87">
            <v>1491</v>
          </cell>
          <cell r="BX87">
            <v>279</v>
          </cell>
          <cell r="BY87">
            <v>339</v>
          </cell>
          <cell r="BZ87">
            <v>394</v>
          </cell>
          <cell r="CA87">
            <v>386</v>
          </cell>
          <cell r="CB87">
            <v>1398</v>
          </cell>
          <cell r="CD87">
            <v>279</v>
          </cell>
          <cell r="CE87">
            <v>339</v>
          </cell>
          <cell r="CF87">
            <v>394</v>
          </cell>
          <cell r="CG87">
            <v>386</v>
          </cell>
          <cell r="CH87">
            <v>1398</v>
          </cell>
          <cell r="CJ87">
            <v>279</v>
          </cell>
          <cell r="CK87">
            <v>339</v>
          </cell>
          <cell r="CL87">
            <v>394</v>
          </cell>
          <cell r="CM87">
            <v>386</v>
          </cell>
          <cell r="CN87">
            <v>1398</v>
          </cell>
          <cell r="CP87">
            <v>279</v>
          </cell>
          <cell r="CQ87">
            <v>339</v>
          </cell>
          <cell r="CR87">
            <v>394</v>
          </cell>
          <cell r="CS87">
            <v>386</v>
          </cell>
          <cell r="CT87">
            <v>1398</v>
          </cell>
          <cell r="CV87">
            <v>279</v>
          </cell>
          <cell r="CW87">
            <v>339</v>
          </cell>
          <cell r="CX87">
            <v>394</v>
          </cell>
          <cell r="CY87">
            <v>386</v>
          </cell>
          <cell r="CZ87">
            <v>1398</v>
          </cell>
          <cell r="DB87">
            <v>0</v>
          </cell>
          <cell r="DC87">
            <v>0</v>
          </cell>
          <cell r="DD87">
            <v>0</v>
          </cell>
          <cell r="DE87">
            <v>0</v>
          </cell>
          <cell r="DF87">
            <v>0</v>
          </cell>
          <cell r="DL87">
            <v>0</v>
          </cell>
          <cell r="DR87">
            <v>0</v>
          </cell>
          <cell r="EA87">
            <v>0</v>
          </cell>
          <cell r="EE87">
            <v>0</v>
          </cell>
          <cell r="EG87">
            <v>0</v>
          </cell>
          <cell r="EK87">
            <v>0</v>
          </cell>
          <cell r="EM87">
            <v>279</v>
          </cell>
          <cell r="EN87">
            <v>339</v>
          </cell>
          <cell r="EO87">
            <v>394</v>
          </cell>
          <cell r="EP87">
            <v>386</v>
          </cell>
          <cell r="EQ87">
            <v>1398</v>
          </cell>
          <cell r="ES87">
            <v>157</v>
          </cell>
          <cell r="ET87">
            <v>249.8</v>
          </cell>
          <cell r="EU87">
            <v>394</v>
          </cell>
          <cell r="EV87">
            <v>386</v>
          </cell>
          <cell r="EW87">
            <v>1186.8</v>
          </cell>
          <cell r="EY87">
            <v>157</v>
          </cell>
          <cell r="EZ87">
            <v>209.13</v>
          </cell>
          <cell r="FC87">
            <v>366.13</v>
          </cell>
          <cell r="FE87">
            <v>157</v>
          </cell>
          <cell r="FF87">
            <v>209.13</v>
          </cell>
          <cell r="FI87">
            <v>366.13</v>
          </cell>
          <cell r="FK87">
            <v>157</v>
          </cell>
          <cell r="FL87">
            <v>209.13</v>
          </cell>
          <cell r="FO87">
            <v>366.13</v>
          </cell>
          <cell r="FQ87">
            <v>157</v>
          </cell>
          <cell r="FR87">
            <v>209.13</v>
          </cell>
          <cell r="FS87">
            <v>317.85000000000002</v>
          </cell>
          <cell r="FU87">
            <v>683.98</v>
          </cell>
          <cell r="FW87">
            <v>157</v>
          </cell>
          <cell r="FX87">
            <v>209.13</v>
          </cell>
          <cell r="FY87">
            <v>317.85000000000002</v>
          </cell>
          <cell r="FZ87">
            <v>317.85000000000002</v>
          </cell>
          <cell r="GA87">
            <v>1001.83</v>
          </cell>
          <cell r="GC87">
            <v>157</v>
          </cell>
          <cell r="GD87">
            <v>209.13</v>
          </cell>
          <cell r="GE87">
            <v>317.85357800000003</v>
          </cell>
          <cell r="GF87">
            <v>0</v>
          </cell>
          <cell r="GG87">
            <v>683.98357800000008</v>
          </cell>
          <cell r="GI87">
            <v>157</v>
          </cell>
          <cell r="GJ87">
            <v>209.13</v>
          </cell>
          <cell r="GK87">
            <v>317.85357800000003</v>
          </cell>
          <cell r="GL87">
            <v>183.32300000000001</v>
          </cell>
          <cell r="GM87">
            <v>867.30657800000006</v>
          </cell>
          <cell r="GO87">
            <v>157</v>
          </cell>
          <cell r="GP87">
            <v>209.13</v>
          </cell>
          <cell r="GQ87">
            <v>317.85357800000003</v>
          </cell>
          <cell r="GR87">
            <v>183.32300000000001</v>
          </cell>
          <cell r="GS87">
            <v>867.30657800000006</v>
          </cell>
          <cell r="GU87">
            <v>279</v>
          </cell>
          <cell r="GV87">
            <v>339</v>
          </cell>
          <cell r="GW87">
            <v>394</v>
          </cell>
          <cell r="GX87">
            <v>386</v>
          </cell>
          <cell r="GY87">
            <v>1398</v>
          </cell>
          <cell r="HA87">
            <v>0</v>
          </cell>
          <cell r="HE87">
            <v>0</v>
          </cell>
          <cell r="HG87">
            <v>0</v>
          </cell>
          <cell r="HK87">
            <v>0</v>
          </cell>
          <cell r="HM87">
            <v>157</v>
          </cell>
          <cell r="HQ87">
            <v>157</v>
          </cell>
          <cell r="HS87">
            <v>157</v>
          </cell>
          <cell r="HT87">
            <v>209.13</v>
          </cell>
          <cell r="HW87">
            <v>366.13</v>
          </cell>
          <cell r="HY87">
            <v>157</v>
          </cell>
          <cell r="HZ87">
            <v>209.13</v>
          </cell>
          <cell r="IC87">
            <v>366.13</v>
          </cell>
          <cell r="IE87">
            <v>157</v>
          </cell>
          <cell r="IF87">
            <v>209.13</v>
          </cell>
          <cell r="II87">
            <v>366.13</v>
          </cell>
          <cell r="IK87">
            <v>157</v>
          </cell>
          <cell r="IL87">
            <v>355</v>
          </cell>
          <cell r="IM87">
            <v>317.85000000000002</v>
          </cell>
          <cell r="IO87">
            <v>829.85</v>
          </cell>
          <cell r="IQ87">
            <v>157</v>
          </cell>
          <cell r="IR87">
            <v>209.13</v>
          </cell>
          <cell r="IS87">
            <v>317.85357800000003</v>
          </cell>
          <cell r="IU87">
            <v>683.98357800000008</v>
          </cell>
          <cell r="IW87">
            <v>157</v>
          </cell>
          <cell r="IX87">
            <v>209.13</v>
          </cell>
          <cell r="IY87">
            <v>317.85357800000003</v>
          </cell>
          <cell r="JA87">
            <v>683.98357800000008</v>
          </cell>
          <cell r="JC87">
            <v>157</v>
          </cell>
          <cell r="JD87">
            <v>209.13</v>
          </cell>
          <cell r="JE87">
            <v>317.85357800000003</v>
          </cell>
          <cell r="JF87">
            <v>183.32300000000001</v>
          </cell>
          <cell r="JG87">
            <v>867.30657800000006</v>
          </cell>
          <cell r="JJ87">
            <v>0</v>
          </cell>
          <cell r="JK87">
            <v>0</v>
          </cell>
          <cell r="JL87">
            <v>0</v>
          </cell>
          <cell r="JM87">
            <v>0</v>
          </cell>
          <cell r="JN87">
            <v>0</v>
          </cell>
          <cell r="JP87">
            <v>0</v>
          </cell>
          <cell r="JV87">
            <v>157</v>
          </cell>
          <cell r="JW87">
            <v>253.17463599999999</v>
          </cell>
          <cell r="JZ87">
            <v>410.17463599999996</v>
          </cell>
          <cell r="KB87">
            <v>157</v>
          </cell>
          <cell r="KC87">
            <v>253.17463599999999</v>
          </cell>
          <cell r="KF87">
            <v>410.17463599999996</v>
          </cell>
          <cell r="KH87">
            <v>157</v>
          </cell>
          <cell r="KI87">
            <v>253.17463599999999</v>
          </cell>
          <cell r="KL87">
            <v>410.17463599999996</v>
          </cell>
          <cell r="KN87">
            <v>157</v>
          </cell>
          <cell r="KO87">
            <v>209.13</v>
          </cell>
          <cell r="KP87">
            <v>317.85000000000002</v>
          </cell>
          <cell r="KR87">
            <v>683.98</v>
          </cell>
          <cell r="KT87">
            <v>157</v>
          </cell>
          <cell r="KU87">
            <v>209.13</v>
          </cell>
          <cell r="KV87">
            <v>317.85357800000003</v>
          </cell>
          <cell r="KX87">
            <v>683.98357800000008</v>
          </cell>
          <cell r="KZ87">
            <v>157</v>
          </cell>
          <cell r="LA87">
            <v>209.13</v>
          </cell>
          <cell r="LB87">
            <v>317.85357800000003</v>
          </cell>
          <cell r="LC87">
            <v>183.32300000000001</v>
          </cell>
          <cell r="LD87">
            <v>867.30657800000006</v>
          </cell>
          <cell r="LJ87">
            <v>0</v>
          </cell>
          <cell r="LL87">
            <v>317.85357800000003</v>
          </cell>
        </row>
        <row r="88">
          <cell r="C88" t="str">
            <v>Rev Month 3 $</v>
          </cell>
          <cell r="D88">
            <v>695.94860782000001</v>
          </cell>
          <cell r="E88">
            <v>757</v>
          </cell>
          <cell r="F88">
            <v>1030.6428216500001</v>
          </cell>
          <cell r="G88">
            <v>834.95525857000007</v>
          </cell>
          <cell r="H88">
            <v>3318.5466880399999</v>
          </cell>
          <cell r="J88">
            <v>776.21966922000001</v>
          </cell>
          <cell r="K88">
            <v>876.08753032000004</v>
          </cell>
          <cell r="L88">
            <v>914.89760698000009</v>
          </cell>
          <cell r="M88">
            <v>734.33999999999969</v>
          </cell>
          <cell r="N88">
            <v>3301.5448065199998</v>
          </cell>
          <cell r="P88">
            <v>740</v>
          </cell>
          <cell r="Q88">
            <v>650.73115999999993</v>
          </cell>
          <cell r="R88">
            <v>523.82790299999988</v>
          </cell>
          <cell r="S88">
            <v>472.87900000000002</v>
          </cell>
          <cell r="T88">
            <v>2387.4380629999996</v>
          </cell>
          <cell r="V88">
            <v>695.94860782000001</v>
          </cell>
          <cell r="W88">
            <v>757</v>
          </cell>
          <cell r="X88">
            <v>1030.6428216500001</v>
          </cell>
          <cell r="Y88">
            <v>834.95525857000007</v>
          </cell>
          <cell r="Z88">
            <v>3318.5466880399999</v>
          </cell>
          <cell r="AB88">
            <v>776.21966922000001</v>
          </cell>
          <cell r="AC88">
            <v>876.08753032000004</v>
          </cell>
          <cell r="AD88">
            <v>914.89760698000009</v>
          </cell>
          <cell r="AE88">
            <v>734.33999999999969</v>
          </cell>
          <cell r="AF88">
            <v>3301.5448065199998</v>
          </cell>
          <cell r="AH88">
            <v>734.67100000000005</v>
          </cell>
          <cell r="AI88">
            <v>650.73115999999993</v>
          </cell>
          <cell r="AJ88">
            <v>523.82790299999988</v>
          </cell>
          <cell r="AK88">
            <v>472.87900000000002</v>
          </cell>
          <cell r="AL88">
            <v>2387.4380629999996</v>
          </cell>
          <cell r="AN88">
            <v>692</v>
          </cell>
          <cell r="AO88">
            <v>752</v>
          </cell>
          <cell r="AP88">
            <v>821</v>
          </cell>
          <cell r="AQ88">
            <v>835</v>
          </cell>
          <cell r="AR88">
            <v>3100</v>
          </cell>
          <cell r="AT88">
            <v>683.12399000000005</v>
          </cell>
          <cell r="AU88">
            <v>623.5339899999999</v>
          </cell>
          <cell r="AV88">
            <v>690.89832000000024</v>
          </cell>
          <cell r="AW88">
            <v>733.23005999999941</v>
          </cell>
          <cell r="AX88">
            <v>2730.7863599999996</v>
          </cell>
          <cell r="AZ88">
            <v>683.12399000000005</v>
          </cell>
          <cell r="BA88">
            <v>623.5339899999999</v>
          </cell>
          <cell r="BB88">
            <v>690.89832000000024</v>
          </cell>
          <cell r="BC88">
            <v>733.23005999999941</v>
          </cell>
          <cell r="BD88">
            <v>2730.7863599999996</v>
          </cell>
          <cell r="BF88">
            <v>683.12399000000005</v>
          </cell>
          <cell r="BG88">
            <v>623.5339899999999</v>
          </cell>
          <cell r="BH88">
            <v>640.89832000000024</v>
          </cell>
          <cell r="BI88">
            <v>633.23005999999941</v>
          </cell>
          <cell r="BJ88">
            <v>2580.7863599999996</v>
          </cell>
          <cell r="BL88">
            <v>526.79999999999995</v>
          </cell>
          <cell r="BM88">
            <v>548.80999999999995</v>
          </cell>
          <cell r="BN88">
            <v>566.30999999999995</v>
          </cell>
          <cell r="BO88">
            <v>614.31999999999994</v>
          </cell>
          <cell r="BP88">
            <v>2256.2399999999998</v>
          </cell>
          <cell r="BR88">
            <v>692</v>
          </cell>
          <cell r="BS88">
            <v>752</v>
          </cell>
          <cell r="BT88">
            <v>821</v>
          </cell>
          <cell r="BU88">
            <v>835</v>
          </cell>
          <cell r="BV88">
            <v>3100</v>
          </cell>
          <cell r="BX88">
            <v>683.12399000000005</v>
          </cell>
          <cell r="BY88">
            <v>623.5339899999999</v>
          </cell>
          <cell r="BZ88">
            <v>690.89832000000024</v>
          </cell>
          <cell r="CA88">
            <v>733.23005999999941</v>
          </cell>
          <cell r="CB88">
            <v>2730.7863599999996</v>
          </cell>
          <cell r="CD88">
            <v>533</v>
          </cell>
          <cell r="CE88">
            <v>549</v>
          </cell>
          <cell r="CF88">
            <v>731</v>
          </cell>
          <cell r="CG88">
            <v>768</v>
          </cell>
          <cell r="CH88">
            <v>2581</v>
          </cell>
          <cell r="CJ88">
            <v>683.12399000000005</v>
          </cell>
          <cell r="CK88">
            <v>623.5339899999999</v>
          </cell>
          <cell r="CL88">
            <v>640.89832000000024</v>
          </cell>
          <cell r="CM88">
            <v>633.23005999999941</v>
          </cell>
          <cell r="CN88">
            <v>2580.7863599999996</v>
          </cell>
          <cell r="CP88">
            <v>532.5</v>
          </cell>
          <cell r="CQ88">
            <v>499.20999999999981</v>
          </cell>
          <cell r="CR88">
            <v>591.03</v>
          </cell>
          <cell r="CS88">
            <v>607.86999999999989</v>
          </cell>
          <cell r="CT88">
            <v>2230.6099999999997</v>
          </cell>
          <cell r="CV88">
            <v>532.5</v>
          </cell>
          <cell r="CW88">
            <v>499.20999999999981</v>
          </cell>
          <cell r="CX88">
            <v>591.03</v>
          </cell>
          <cell r="CY88">
            <v>607.86999999999989</v>
          </cell>
          <cell r="CZ88">
            <v>2230.6099999999997</v>
          </cell>
          <cell r="DB88">
            <v>900.03000000000009</v>
          </cell>
          <cell r="DC88">
            <v>975.28800000000001</v>
          </cell>
          <cell r="DD88">
            <v>1273.326</v>
          </cell>
          <cell r="DE88">
            <v>1198.183</v>
          </cell>
          <cell r="DF88">
            <v>4346.8270000000002</v>
          </cell>
          <cell r="DL88">
            <v>0</v>
          </cell>
          <cell r="DR88">
            <v>0</v>
          </cell>
          <cell r="EA88">
            <v>1051</v>
          </cell>
          <cell r="EE88">
            <v>1051</v>
          </cell>
          <cell r="EG88">
            <v>1051</v>
          </cell>
          <cell r="EK88">
            <v>1051</v>
          </cell>
          <cell r="EM88">
            <v>533</v>
          </cell>
          <cell r="EN88">
            <v>549</v>
          </cell>
          <cell r="EO88">
            <v>731</v>
          </cell>
          <cell r="EP88">
            <v>768</v>
          </cell>
          <cell r="EQ88">
            <v>2581</v>
          </cell>
          <cell r="ES88">
            <v>734.57100000000014</v>
          </cell>
          <cell r="ET88">
            <v>697.7</v>
          </cell>
          <cell r="EU88">
            <v>574</v>
          </cell>
          <cell r="EV88">
            <v>515.90000000000009</v>
          </cell>
          <cell r="EW88">
            <v>2522.1710000000003</v>
          </cell>
          <cell r="EY88">
            <v>734.57100000000014</v>
          </cell>
          <cell r="EZ88">
            <v>725.35915999999997</v>
          </cell>
          <cell r="FC88">
            <v>1459.9301600000001</v>
          </cell>
          <cell r="FE88">
            <v>734.57100000000014</v>
          </cell>
          <cell r="FF88">
            <v>741.55916000000002</v>
          </cell>
          <cell r="FI88">
            <v>1476.1301600000002</v>
          </cell>
          <cell r="FK88">
            <v>734.57100000000014</v>
          </cell>
          <cell r="FL88">
            <v>741.55916000000002</v>
          </cell>
          <cell r="FO88">
            <v>1476.1301600000002</v>
          </cell>
          <cell r="FQ88">
            <v>734.57100000000014</v>
          </cell>
          <cell r="FR88">
            <v>650.73115999999993</v>
          </cell>
          <cell r="FS88">
            <v>463.04000000000008</v>
          </cell>
          <cell r="FU88">
            <v>1848.3421600000001</v>
          </cell>
          <cell r="FW88">
            <v>734.67100000000005</v>
          </cell>
          <cell r="FX88">
            <v>650.73115999999993</v>
          </cell>
          <cell r="FY88">
            <v>503.24999999999989</v>
          </cell>
          <cell r="FZ88">
            <v>518.24999999999989</v>
          </cell>
          <cell r="GA88">
            <v>2406.9021600000001</v>
          </cell>
          <cell r="GC88">
            <v>734.67100000000005</v>
          </cell>
          <cell r="GD88">
            <v>650.73115999999993</v>
          </cell>
          <cell r="GE88">
            <v>523.82790299999988</v>
          </cell>
          <cell r="GF88">
            <v>981.2</v>
          </cell>
          <cell r="GG88">
            <v>2890.4300629999998</v>
          </cell>
          <cell r="GI88">
            <v>734.67100000000005</v>
          </cell>
          <cell r="GJ88">
            <v>650.73115999999993</v>
          </cell>
          <cell r="GK88">
            <v>523.82790299999988</v>
          </cell>
          <cell r="GL88">
            <v>470.75100000000009</v>
          </cell>
          <cell r="GM88">
            <v>2379.9810630000002</v>
          </cell>
          <cell r="GO88">
            <v>734.67100000000005</v>
          </cell>
          <cell r="GP88">
            <v>650.73115999999993</v>
          </cell>
          <cell r="GQ88">
            <v>523.82790299999988</v>
          </cell>
          <cell r="GR88">
            <v>486.95100000000014</v>
          </cell>
          <cell r="GS88">
            <v>2396.181063</v>
          </cell>
          <cell r="GU88">
            <v>529.30000000000018</v>
          </cell>
          <cell r="GV88">
            <v>549</v>
          </cell>
          <cell r="GW88">
            <v>730.90000000000009</v>
          </cell>
          <cell r="GX88">
            <v>768.00000000000023</v>
          </cell>
          <cell r="GY88">
            <v>2577.2000000000007</v>
          </cell>
          <cell r="HA88">
            <v>1044</v>
          </cell>
          <cell r="HE88">
            <v>1044</v>
          </cell>
          <cell r="HG88">
            <v>1044</v>
          </cell>
          <cell r="HK88">
            <v>1044</v>
          </cell>
          <cell r="HM88">
            <v>734.67100000000005</v>
          </cell>
          <cell r="HQ88">
            <v>734.67100000000005</v>
          </cell>
          <cell r="HS88">
            <v>734.67100000000005</v>
          </cell>
          <cell r="HT88">
            <v>741.5254633268853</v>
          </cell>
          <cell r="HW88">
            <v>1476.1964633268854</v>
          </cell>
          <cell r="HY88">
            <v>734.67100000000005</v>
          </cell>
          <cell r="HZ88">
            <v>-291.64084000000003</v>
          </cell>
          <cell r="IC88">
            <v>443.03016000000002</v>
          </cell>
          <cell r="IE88">
            <v>734.67100000000005</v>
          </cell>
          <cell r="IF88">
            <v>650.73115999999993</v>
          </cell>
          <cell r="II88">
            <v>1385.4021600000001</v>
          </cell>
          <cell r="IK88">
            <v>734.67100000000005</v>
          </cell>
          <cell r="IL88">
            <v>752</v>
          </cell>
          <cell r="IM88">
            <v>532.14999999999975</v>
          </cell>
          <cell r="IO88">
            <v>2018.8209999999999</v>
          </cell>
          <cell r="IQ88">
            <v>734.67100000000005</v>
          </cell>
          <cell r="IR88">
            <v>650.73115999999993</v>
          </cell>
          <cell r="IS88">
            <v>523.82790299999988</v>
          </cell>
          <cell r="IU88">
            <v>1909.230063</v>
          </cell>
          <cell r="IW88">
            <v>734.67100000000005</v>
          </cell>
          <cell r="IX88">
            <v>650.73115999999993</v>
          </cell>
          <cell r="IY88">
            <v>523.82790299999988</v>
          </cell>
          <cell r="JA88">
            <v>1909.230063</v>
          </cell>
          <cell r="JC88">
            <v>734.67100000000005</v>
          </cell>
          <cell r="JD88">
            <v>650.73115999999993</v>
          </cell>
          <cell r="JE88">
            <v>523.82790299999988</v>
          </cell>
          <cell r="JF88">
            <v>477.15099999999995</v>
          </cell>
          <cell r="JG88">
            <v>2386.3810629999998</v>
          </cell>
          <cell r="JJ88">
            <v>899.92</v>
          </cell>
          <cell r="JK88">
            <v>975</v>
          </cell>
          <cell r="JL88">
            <v>1264.5999999999999</v>
          </cell>
          <cell r="JM88">
            <v>1198.9929999999999</v>
          </cell>
          <cell r="JN88">
            <v>4338.5129999999999</v>
          </cell>
          <cell r="JP88">
            <v>0</v>
          </cell>
          <cell r="JV88">
            <v>734.67100000000005</v>
          </cell>
          <cell r="JW88">
            <v>572.25593800000013</v>
          </cell>
          <cell r="JZ88">
            <v>1306.9269380000001</v>
          </cell>
          <cell r="KB88">
            <v>734.67100000000005</v>
          </cell>
          <cell r="KC88">
            <v>543.96943799999997</v>
          </cell>
          <cell r="KF88">
            <v>1278.6404379999999</v>
          </cell>
          <cell r="KH88">
            <v>734.67100000000005</v>
          </cell>
          <cell r="KI88">
            <v>572.25593800000013</v>
          </cell>
          <cell r="KL88">
            <v>1306.9269380000001</v>
          </cell>
          <cell r="KN88">
            <v>734.67100000000005</v>
          </cell>
          <cell r="KO88">
            <v>650.73115999999993</v>
          </cell>
          <cell r="KP88">
            <v>510.14999999999975</v>
          </cell>
          <cell r="KR88">
            <v>1895.5521599999997</v>
          </cell>
          <cell r="KT88">
            <v>734.67100000000005</v>
          </cell>
          <cell r="KU88">
            <v>650.73115999999993</v>
          </cell>
          <cell r="KV88">
            <v>523.82790299999988</v>
          </cell>
          <cell r="KX88">
            <v>1909.230063</v>
          </cell>
          <cell r="KZ88">
            <v>734.67100000000005</v>
          </cell>
          <cell r="LA88">
            <v>650.73115999999993</v>
          </cell>
          <cell r="LB88">
            <v>523.82790299999988</v>
          </cell>
          <cell r="LC88">
            <v>477.08099999999996</v>
          </cell>
          <cell r="LD88">
            <v>2386.3110630000001</v>
          </cell>
          <cell r="LJ88">
            <v>0</v>
          </cell>
          <cell r="LL88">
            <v>523.82790299999988</v>
          </cell>
        </row>
        <row r="89">
          <cell r="B89" t="str">
            <v>Mo1%</v>
          </cell>
          <cell r="C89" t="str">
            <v>Rev Month 1 %</v>
          </cell>
          <cell r="D89">
            <v>0.1488540981140147</v>
          </cell>
          <cell r="E89">
            <v>0.13565558306349063</v>
          </cell>
          <cell r="F89">
            <v>8.433552111758312E-2</v>
          </cell>
          <cell r="G89">
            <v>0.19795760821132921</v>
          </cell>
          <cell r="H89">
            <v>0.14290128700477125</v>
          </cell>
          <cell r="J89">
            <v>0.22504231128520424</v>
          </cell>
          <cell r="K89">
            <v>0.17997606648902861</v>
          </cell>
          <cell r="L89">
            <v>0.13565985618350482</v>
          </cell>
          <cell r="M89">
            <v>0.18961705423854638</v>
          </cell>
          <cell r="N89">
            <v>0.18208403422966984</v>
          </cell>
          <cell r="P89">
            <v>0.13402339193781315</v>
          </cell>
          <cell r="Q89">
            <v>8.7556548793894559E-2</v>
          </cell>
          <cell r="R89">
            <v>0.20663447921576023</v>
          </cell>
          <cell r="S89">
            <v>0.31476314393480553</v>
          </cell>
          <cell r="T89">
            <v>0.18572664388128915</v>
          </cell>
          <cell r="V89">
            <v>0.1488540981140147</v>
          </cell>
          <cell r="W89">
            <v>0.13565558306349063</v>
          </cell>
          <cell r="X89">
            <v>8.433552111758312E-2</v>
          </cell>
          <cell r="Y89">
            <v>0.19795760821132921</v>
          </cell>
          <cell r="Z89">
            <v>0.14290128700477125</v>
          </cell>
          <cell r="AB89">
            <v>0.22504231128520424</v>
          </cell>
          <cell r="AC89">
            <v>0.17997606648902861</v>
          </cell>
          <cell r="AD89">
            <v>0.13565985618350482</v>
          </cell>
          <cell r="AE89">
            <v>0.18961705423854638</v>
          </cell>
          <cell r="AF89">
            <v>0.18208403422966984</v>
          </cell>
          <cell r="AH89">
            <v>0.13402339193781315</v>
          </cell>
          <cell r="AI89">
            <v>8.7556548793894559E-2</v>
          </cell>
          <cell r="AJ89">
            <v>0.20669292758815766</v>
          </cell>
          <cell r="AK89">
            <v>0.31476314393480553</v>
          </cell>
          <cell r="AL89">
            <v>0.18572664388128915</v>
          </cell>
          <cell r="AN89">
            <v>0.250588582681539</v>
          </cell>
          <cell r="AO89">
            <v>0.21039657486358038</v>
          </cell>
          <cell r="AP89">
            <v>0.21360670034786147</v>
          </cell>
          <cell r="AQ89">
            <v>0.213929227843972</v>
          </cell>
          <cell r="AR89">
            <v>0.22153494935615295</v>
          </cell>
          <cell r="AT89">
            <v>0.19831284265886559</v>
          </cell>
          <cell r="AU89">
            <v>0.24479535457504747</v>
          </cell>
          <cell r="AV89">
            <v>0.25174179110711703</v>
          </cell>
          <cell r="AW89">
            <v>0.24131829309389219</v>
          </cell>
          <cell r="AX89">
            <v>0.23537968268803883</v>
          </cell>
          <cell r="AZ89">
            <v>0.19831284265886559</v>
          </cell>
          <cell r="BA89">
            <v>0.24479535457504747</v>
          </cell>
          <cell r="BB89">
            <v>0.25174179110711703</v>
          </cell>
          <cell r="BC89">
            <v>0.24131829309389219</v>
          </cell>
          <cell r="BD89">
            <v>0.23537968268803883</v>
          </cell>
          <cell r="BF89">
            <v>0.19831284265886559</v>
          </cell>
          <cell r="BG89">
            <v>0.24479535457504747</v>
          </cell>
          <cell r="BH89">
            <v>0.26073322239575225</v>
          </cell>
          <cell r="BI89">
            <v>0.25886577842837449</v>
          </cell>
          <cell r="BJ89">
            <v>0.24210509015837364</v>
          </cell>
          <cell r="BL89">
            <v>0.22801302931596093</v>
          </cell>
          <cell r="BM89">
            <v>0.26004117318575443</v>
          </cell>
          <cell r="BN89">
            <v>0.27540726320634418</v>
          </cell>
          <cell r="BO89">
            <v>0.26247493216939954</v>
          </cell>
          <cell r="BP89">
            <v>0.25805849055071428</v>
          </cell>
          <cell r="BR89">
            <v>0.250588582681539</v>
          </cell>
          <cell r="BS89">
            <v>0.21039657486358038</v>
          </cell>
          <cell r="BT89">
            <v>0.21360670034786147</v>
          </cell>
          <cell r="BU89">
            <v>0.213929227843972</v>
          </cell>
          <cell r="BV89">
            <v>0.22153494935615295</v>
          </cell>
          <cell r="BX89">
            <v>0.19831284265886559</v>
          </cell>
          <cell r="BY89">
            <v>0.24479535457504747</v>
          </cell>
          <cell r="BZ89">
            <v>0.25174179110711703</v>
          </cell>
          <cell r="CA89">
            <v>0.24131829309389219</v>
          </cell>
          <cell r="CB89">
            <v>0.23537968268803883</v>
          </cell>
          <cell r="CD89">
            <v>0.22666666666666666</v>
          </cell>
          <cell r="CE89">
            <v>0.26</v>
          </cell>
          <cell r="CF89">
            <v>0.24496644295302014</v>
          </cell>
          <cell r="CG89">
            <v>0.23576158940397351</v>
          </cell>
          <cell r="CH89">
            <v>0.24209523809523809</v>
          </cell>
          <cell r="CJ89">
            <v>0.19831284265886559</v>
          </cell>
          <cell r="CK89">
            <v>0.24479535457504747</v>
          </cell>
          <cell r="CL89">
            <v>0.26073322239575225</v>
          </cell>
          <cell r="CM89">
            <v>0.25886577842837449</v>
          </cell>
          <cell r="CN89">
            <v>0.24210509015837364</v>
          </cell>
          <cell r="CP89">
            <v>0.22677465459742735</v>
          </cell>
          <cell r="CQ89">
            <v>0.27125481433825133</v>
          </cell>
          <cell r="CR89">
            <v>0.27036436227343097</v>
          </cell>
          <cell r="CS89">
            <v>0.26372909983924381</v>
          </cell>
          <cell r="CT89">
            <v>0.2594084018932119</v>
          </cell>
          <cell r="CV89">
            <v>0.22677465459742735</v>
          </cell>
          <cell r="CW89">
            <v>0.27125481433825133</v>
          </cell>
          <cell r="CX89">
            <v>0.27036436227343097</v>
          </cell>
          <cell r="CY89">
            <v>0.26372909983924381</v>
          </cell>
          <cell r="CZ89">
            <v>0.2594084018932119</v>
          </cell>
          <cell r="DB89">
            <v>0</v>
          </cell>
          <cell r="DC89">
            <v>0</v>
          </cell>
          <cell r="DD89">
            <v>0</v>
          </cell>
          <cell r="DE89">
            <v>0</v>
          </cell>
          <cell r="DF89">
            <v>0</v>
          </cell>
          <cell r="DH89">
            <v>0</v>
          </cell>
          <cell r="DI89">
            <v>0</v>
          </cell>
          <cell r="DJ89">
            <v>0</v>
          </cell>
          <cell r="DK89">
            <v>0</v>
          </cell>
          <cell r="DL89">
            <v>0</v>
          </cell>
          <cell r="DN89">
            <v>0</v>
          </cell>
          <cell r="DO89">
            <v>0</v>
          </cell>
          <cell r="DP89">
            <v>0</v>
          </cell>
          <cell r="DQ89">
            <v>0</v>
          </cell>
          <cell r="DR89">
            <v>0</v>
          </cell>
          <cell r="EA89">
            <v>0</v>
          </cell>
          <cell r="EB89">
            <v>0</v>
          </cell>
          <cell r="EC89" t="e">
            <v>#DIV/0!</v>
          </cell>
          <cell r="ED89" t="e">
            <v>#DIV/0!</v>
          </cell>
          <cell r="EE89">
            <v>0</v>
          </cell>
          <cell r="EG89">
            <v>0</v>
          </cell>
          <cell r="EH89" t="e">
            <v>#DIV/0!</v>
          </cell>
          <cell r="EI89" t="e">
            <v>#DIV/0!</v>
          </cell>
          <cell r="EJ89" t="e">
            <v>#DIV/0!</v>
          </cell>
          <cell r="EK89">
            <v>0</v>
          </cell>
          <cell r="EM89">
            <v>0.22666666666666666</v>
          </cell>
          <cell r="EN89">
            <v>0.26</v>
          </cell>
          <cell r="EO89">
            <v>0.24496644295302014</v>
          </cell>
          <cell r="EP89">
            <v>0.23576158940397351</v>
          </cell>
          <cell r="EQ89">
            <v>0.24209523809523809</v>
          </cell>
          <cell r="ES89">
            <v>0.13403640933942387</v>
          </cell>
          <cell r="ET89">
            <v>8.0101053547311576E-2</v>
          </cell>
          <cell r="EU89">
            <v>0.27381845461365339</v>
          </cell>
          <cell r="EV89">
            <v>0.28301136815327133</v>
          </cell>
          <cell r="EW89">
            <v>0.20245483203667625</v>
          </cell>
          <cell r="EY89">
            <v>0.13403640933942387</v>
          </cell>
          <cell r="EZ89">
            <v>8.113160275319567E-2</v>
          </cell>
          <cell r="FA89">
            <v>0</v>
          </cell>
          <cell r="FB89">
            <v>0</v>
          </cell>
          <cell r="FC89">
            <v>4.7549804624115177E-2</v>
          </cell>
          <cell r="FE89">
            <v>0.13403640933942387</v>
          </cell>
          <cell r="FF89">
            <v>7.9859504452187383E-2</v>
          </cell>
          <cell r="FG89" t="e">
            <v>#DIV/0!</v>
          </cell>
          <cell r="FH89" t="e">
            <v>#DIV/0!</v>
          </cell>
          <cell r="FI89">
            <v>0.10690030061504645</v>
          </cell>
          <cell r="FK89">
            <v>0.13403640933942387</v>
          </cell>
          <cell r="FL89">
            <v>7.9859504452187383E-2</v>
          </cell>
          <cell r="FM89" t="e">
            <v>#DIV/0!</v>
          </cell>
          <cell r="FN89" t="e">
            <v>#DIV/0!</v>
          </cell>
          <cell r="FO89">
            <v>0.10690030061504645</v>
          </cell>
          <cell r="FQ89">
            <v>0.13403640933942387</v>
          </cell>
          <cell r="FR89">
            <v>8.7556548793894559E-2</v>
          </cell>
          <cell r="FS89">
            <v>0.2191802737753602</v>
          </cell>
          <cell r="FT89">
            <v>0</v>
          </cell>
          <cell r="FU89">
            <v>0.1107003151746829</v>
          </cell>
          <cell r="FW89">
            <v>0.13402339193781315</v>
          </cell>
          <cell r="FX89">
            <v>8.7556548793894559E-2</v>
          </cell>
          <cell r="FY89">
            <v>0.21070844948572526</v>
          </cell>
          <cell r="FZ89">
            <v>0.20771344641334216</v>
          </cell>
          <cell r="GA89">
            <v>0.1619883652523095</v>
          </cell>
          <cell r="GC89">
            <v>0.13402339193781315</v>
          </cell>
          <cell r="GD89">
            <v>8.7556548793894559E-2</v>
          </cell>
          <cell r="GE89">
            <v>0.20655659945350041</v>
          </cell>
          <cell r="GF89">
            <v>0</v>
          </cell>
          <cell r="GG89">
            <v>0.1095503650147847</v>
          </cell>
          <cell r="GI89">
            <v>0.13402339193781315</v>
          </cell>
          <cell r="GJ89">
            <v>8.7556548793894559E-2</v>
          </cell>
          <cell r="GK89">
            <v>0.20655659945350041</v>
          </cell>
          <cell r="GL89">
            <v>0.31546415489272633</v>
          </cell>
          <cell r="GM89">
            <v>0.1858348690539979</v>
          </cell>
          <cell r="GO89">
            <v>0.13402339193781315</v>
          </cell>
          <cell r="GP89">
            <v>8.7556548793894559E-2</v>
          </cell>
          <cell r="GQ89">
            <v>0.20655659945350041</v>
          </cell>
          <cell r="GR89">
            <v>0.31020479571884324</v>
          </cell>
          <cell r="GS89">
            <v>0.18508307364287752</v>
          </cell>
          <cell r="GU89">
            <v>0.2274682213514288</v>
          </cell>
          <cell r="GV89">
            <v>0.26</v>
          </cell>
          <cell r="GW89">
            <v>0.24498288475736626</v>
          </cell>
          <cell r="GX89">
            <v>0.23576158940397349</v>
          </cell>
          <cell r="GY89">
            <v>0.24227059585986044</v>
          </cell>
          <cell r="HA89">
            <v>0</v>
          </cell>
          <cell r="HB89">
            <v>0</v>
          </cell>
          <cell r="HC89" t="e">
            <v>#DIV/0!</v>
          </cell>
          <cell r="HD89" t="e">
            <v>#DIV/0!</v>
          </cell>
          <cell r="HE89">
            <v>0</v>
          </cell>
          <cell r="HG89">
            <v>0</v>
          </cell>
          <cell r="HH89">
            <v>0</v>
          </cell>
          <cell r="HI89" t="e">
            <v>#DIV/0!</v>
          </cell>
          <cell r="HJ89" t="e">
            <v>#DIV/0!</v>
          </cell>
          <cell r="HK89">
            <v>0</v>
          </cell>
          <cell r="HM89">
            <v>0.13402339193781315</v>
          </cell>
          <cell r="HN89">
            <v>0</v>
          </cell>
          <cell r="HO89" t="e">
            <v>#DIV/0!</v>
          </cell>
          <cell r="HP89" t="e">
            <v>#DIV/0!</v>
          </cell>
          <cell r="HQ89">
            <v>6.654864730229626E-2</v>
          </cell>
          <cell r="HS89">
            <v>0.13402339193781315</v>
          </cell>
          <cell r="HT89">
            <v>7.9862109066379652E-2</v>
          </cell>
          <cell r="HU89">
            <v>0</v>
          </cell>
          <cell r="HV89">
            <v>0</v>
          </cell>
          <cell r="HW89">
            <v>4.9461622235214407E-2</v>
          </cell>
          <cell r="HY89">
            <v>0.13402339193781315</v>
          </cell>
          <cell r="HZ89" t="e">
            <v>#DIV/0!</v>
          </cell>
          <cell r="IA89" t="e">
            <v>#DIV/0!</v>
          </cell>
          <cell r="IB89" t="e">
            <v>#DIV/0!</v>
          </cell>
          <cell r="IC89">
            <v>0.21415659953519134</v>
          </cell>
          <cell r="IE89">
            <v>0.13402339193781315</v>
          </cell>
          <cell r="IF89">
            <v>8.7556548793894559E-2</v>
          </cell>
          <cell r="IG89">
            <v>0</v>
          </cell>
          <cell r="IH89" t="e">
            <v>#DIV/0!</v>
          </cell>
          <cell r="II89">
            <v>7.2787073123151316E-2</v>
          </cell>
          <cell r="IK89">
            <v>0.13402339193781315</v>
          </cell>
          <cell r="IL89">
            <v>0.21039657486358038</v>
          </cell>
          <cell r="IM89">
            <v>0.2050130939019828</v>
          </cell>
          <cell r="IN89" t="e">
            <v>#DIV/0!</v>
          </cell>
          <cell r="IO89">
            <v>0.18629042543648891</v>
          </cell>
          <cell r="IQ89">
            <v>0.13402339193781315</v>
          </cell>
          <cell r="IR89">
            <v>8.7556548793894559E-2</v>
          </cell>
          <cell r="IS89">
            <v>0.20669292758815766</v>
          </cell>
          <cell r="IT89">
            <v>0</v>
          </cell>
          <cell r="IU89">
            <v>0.1104946747735915</v>
          </cell>
          <cell r="IW89">
            <v>0.13402339193781315</v>
          </cell>
          <cell r="IX89">
            <v>8.7556548793894559E-2</v>
          </cell>
          <cell r="IY89">
            <v>0.20655659945350041</v>
          </cell>
          <cell r="IZ89">
            <v>0</v>
          </cell>
          <cell r="JA89">
            <v>0.10982331265636039</v>
          </cell>
          <cell r="JC89">
            <v>0.13402339193781315</v>
          </cell>
          <cell r="JD89">
            <v>8.7556548793894559E-2</v>
          </cell>
          <cell r="JE89">
            <v>0.20655659945350041</v>
          </cell>
          <cell r="JF89">
            <v>0.31336521467928058</v>
          </cell>
          <cell r="JG89">
            <v>0.18553713482067374</v>
          </cell>
          <cell r="JJ89">
            <v>0</v>
          </cell>
          <cell r="JK89">
            <v>0</v>
          </cell>
          <cell r="JL89">
            <v>0</v>
          </cell>
          <cell r="JM89">
            <v>0</v>
          </cell>
          <cell r="JN89">
            <v>0</v>
          </cell>
          <cell r="JP89">
            <v>0</v>
          </cell>
          <cell r="JV89">
            <v>0.13402339193781315</v>
          </cell>
          <cell r="JW89">
            <v>0.20935806639939347</v>
          </cell>
          <cell r="JX89">
            <v>0</v>
          </cell>
          <cell r="JY89">
            <v>0</v>
          </cell>
          <cell r="JZ89">
            <v>7.6280381160365826E-2</v>
          </cell>
          <cell r="KB89">
            <v>0.13402339193781315</v>
          </cell>
          <cell r="KC89">
            <v>0.21518845462403788</v>
          </cell>
          <cell r="KD89">
            <v>0</v>
          </cell>
          <cell r="KE89">
            <v>0</v>
          </cell>
          <cell r="KF89">
            <v>7.6744785461936249E-2</v>
          </cell>
          <cell r="KH89">
            <v>0.13402339193781315</v>
          </cell>
          <cell r="KI89">
            <v>0.20935806639939347</v>
          </cell>
          <cell r="KJ89">
            <v>0</v>
          </cell>
          <cell r="KK89" t="e">
            <v>#DIV/0!</v>
          </cell>
          <cell r="KL89">
            <v>0.11395245135879627</v>
          </cell>
          <cell r="KN89">
            <v>0.13402339193781315</v>
          </cell>
          <cell r="KO89">
            <v>8.7556548793894559E-2</v>
          </cell>
          <cell r="KP89">
            <v>0.20932009167303287</v>
          </cell>
          <cell r="KQ89" t="e">
            <v>#DIV/0!</v>
          </cell>
          <cell r="KR89">
            <v>0.14563612137214527</v>
          </cell>
          <cell r="KT89">
            <v>0.13402339193781315</v>
          </cell>
          <cell r="KU89">
            <v>8.7556548793894559E-2</v>
          </cell>
          <cell r="KV89">
            <v>0.20655659945350041</v>
          </cell>
          <cell r="KW89">
            <v>0</v>
          </cell>
          <cell r="KX89">
            <v>0.10955110191533464</v>
          </cell>
          <cell r="KZ89">
            <v>0.13402339193781315</v>
          </cell>
          <cell r="LA89">
            <v>8.7556548793894559E-2</v>
          </cell>
          <cell r="LB89">
            <v>0.20655659945350041</v>
          </cell>
          <cell r="LC89">
            <v>0.31338802075210798</v>
          </cell>
          <cell r="LD89">
            <v>0.18554038612849372</v>
          </cell>
          <cell r="LF89">
            <v>0</v>
          </cell>
          <cell r="LG89">
            <v>0</v>
          </cell>
          <cell r="LH89">
            <v>0</v>
          </cell>
          <cell r="LI89">
            <v>0</v>
          </cell>
          <cell r="LJ89">
            <v>0</v>
          </cell>
          <cell r="LL89">
            <v>0.20669292758815766</v>
          </cell>
        </row>
        <row r="90">
          <cell r="B90" t="str">
            <v>Mo2%</v>
          </cell>
          <cell r="C90" t="str">
            <v>Rev Month 2 %</v>
          </cell>
          <cell r="D90">
            <v>0.21141340145577572</v>
          </cell>
          <cell r="E90">
            <v>0.21183901243938763</v>
          </cell>
          <cell r="F90">
            <v>0.21017105328421554</v>
          </cell>
          <cell r="G90">
            <v>0.27675748676649231</v>
          </cell>
          <cell r="H90">
            <v>0.23076194407055156</v>
          </cell>
          <cell r="J90">
            <v>0.21938334017979139</v>
          </cell>
          <cell r="K90">
            <v>0.2122280496741282</v>
          </cell>
          <cell r="L90">
            <v>0.22422608906933494</v>
          </cell>
          <cell r="M90">
            <v>0.21785789210386178</v>
          </cell>
          <cell r="N90">
            <v>0.21842367888652867</v>
          </cell>
          <cell r="P90">
            <v>0.15247588792925118</v>
          </cell>
          <cell r="Q90">
            <v>0.22191873272975005</v>
          </cell>
          <cell r="R90">
            <v>0.29960748232632678</v>
          </cell>
          <cell r="S90">
            <v>0.19143446098067307</v>
          </cell>
          <cell r="T90">
            <v>0.21733896677944084</v>
          </cell>
          <cell r="V90">
            <v>0.21141340145577572</v>
          </cell>
          <cell r="W90">
            <v>0.21183901243938763</v>
          </cell>
          <cell r="X90">
            <v>0.21017105328421554</v>
          </cell>
          <cell r="Y90">
            <v>0.27675748676649231</v>
          </cell>
          <cell r="Z90">
            <v>0.23076194407055156</v>
          </cell>
          <cell r="AB90">
            <v>0.21938334017979139</v>
          </cell>
          <cell r="AC90">
            <v>0.2122280496741282</v>
          </cell>
          <cell r="AD90">
            <v>0.22422608906933494</v>
          </cell>
          <cell r="AE90">
            <v>0.21785789210386178</v>
          </cell>
          <cell r="AF90">
            <v>0.21842367888652867</v>
          </cell>
          <cell r="AH90">
            <v>0.15247588792925118</v>
          </cell>
          <cell r="AI90">
            <v>0.22191873272975005</v>
          </cell>
          <cell r="AJ90">
            <v>0.29969222892702252</v>
          </cell>
          <cell r="AK90">
            <v>0.19143446098067307</v>
          </cell>
          <cell r="AL90">
            <v>0.21733896677944084</v>
          </cell>
          <cell r="AN90">
            <v>0.2447609412238288</v>
          </cell>
          <cell r="AO90">
            <v>0.25318909856464755</v>
          </cell>
          <cell r="AP90">
            <v>0.25619897292477645</v>
          </cell>
          <cell r="AQ90">
            <v>0.25582634665020981</v>
          </cell>
          <cell r="AR90">
            <v>0.25272273105587151</v>
          </cell>
          <cell r="AT90">
            <v>0.23247597941942647</v>
          </cell>
          <cell r="AU90">
            <v>0.26597956795173427</v>
          </cell>
          <cell r="AV90">
            <v>0.27174319368823047</v>
          </cell>
          <cell r="AW90">
            <v>0.26165410430966962</v>
          </cell>
          <cell r="AX90">
            <v>0.25889913170564777</v>
          </cell>
          <cell r="AZ90">
            <v>0.23247597941942647</v>
          </cell>
          <cell r="BA90">
            <v>0.26597956795173427</v>
          </cell>
          <cell r="BB90">
            <v>0.27174319368823047</v>
          </cell>
          <cell r="BC90">
            <v>0.26165410430966962</v>
          </cell>
          <cell r="BD90">
            <v>0.25889913170564777</v>
          </cell>
          <cell r="BF90">
            <v>0.23247597941942647</v>
          </cell>
          <cell r="BG90">
            <v>0.26597956795173427</v>
          </cell>
          <cell r="BH90">
            <v>0.28144901266829148</v>
          </cell>
          <cell r="BI90">
            <v>0.28068031031840607</v>
          </cell>
          <cell r="BJ90">
            <v>0.26629655078002074</v>
          </cell>
          <cell r="BL90">
            <v>0.26729258478635753</v>
          </cell>
          <cell r="BM90">
            <v>0.28254473624990623</v>
          </cell>
          <cell r="BN90">
            <v>0.29728893617342361</v>
          </cell>
          <cell r="BO90">
            <v>0.28459360622861862</v>
          </cell>
          <cell r="BP90">
            <v>0.2838440360266708</v>
          </cell>
          <cell r="BR90">
            <v>0.2447609412238288</v>
          </cell>
          <cell r="BS90">
            <v>0.25318909856464755</v>
          </cell>
          <cell r="BT90">
            <v>0.25619897292477645</v>
          </cell>
          <cell r="BU90">
            <v>0.25582634665020981</v>
          </cell>
          <cell r="BV90">
            <v>0.25272273105587151</v>
          </cell>
          <cell r="BX90">
            <v>0.23247597941942647</v>
          </cell>
          <cell r="BY90">
            <v>0.26597956795173427</v>
          </cell>
          <cell r="BZ90">
            <v>0.27174319368823047</v>
          </cell>
          <cell r="CA90">
            <v>0.26165410430966962</v>
          </cell>
          <cell r="CB90">
            <v>0.25889913170564777</v>
          </cell>
          <cell r="CD90">
            <v>0.26571428571428574</v>
          </cell>
          <cell r="CE90">
            <v>0.28249999999999997</v>
          </cell>
          <cell r="CF90">
            <v>0.2644295302013423</v>
          </cell>
          <cell r="CG90">
            <v>0.25562913907284768</v>
          </cell>
          <cell r="CH90">
            <v>0.26628571428571429</v>
          </cell>
          <cell r="CJ90">
            <v>0.23247597941942647</v>
          </cell>
          <cell r="CK90">
            <v>0.26597956795173427</v>
          </cell>
          <cell r="CL90">
            <v>0.28144901266829148</v>
          </cell>
          <cell r="CM90">
            <v>0.28068031031840607</v>
          </cell>
          <cell r="CN90">
            <v>0.26629655078002074</v>
          </cell>
          <cell r="CP90">
            <v>0.26584087660790851</v>
          </cell>
          <cell r="CQ90">
            <v>0.29472878865598462</v>
          </cell>
          <cell r="CR90">
            <v>0.29184536639926523</v>
          </cell>
          <cell r="CS90">
            <v>0.28595346218524748</v>
          </cell>
          <cell r="CT90">
            <v>0.28532883229481526</v>
          </cell>
          <cell r="CV90">
            <v>0.26584087660790851</v>
          </cell>
          <cell r="CW90">
            <v>0.29472878865598462</v>
          </cell>
          <cell r="CX90">
            <v>0.29184536639926523</v>
          </cell>
          <cell r="CY90">
            <v>0.28595346218524748</v>
          </cell>
          <cell r="CZ90">
            <v>0.28532883229481526</v>
          </cell>
          <cell r="DB90">
            <v>0</v>
          </cell>
          <cell r="DC90">
            <v>0</v>
          </cell>
          <cell r="DD90">
            <v>0</v>
          </cell>
          <cell r="DE90">
            <v>0</v>
          </cell>
          <cell r="DF90">
            <v>0</v>
          </cell>
          <cell r="DH90">
            <v>0</v>
          </cell>
          <cell r="DI90">
            <v>0</v>
          </cell>
          <cell r="DJ90">
            <v>0</v>
          </cell>
          <cell r="DK90">
            <v>0</v>
          </cell>
          <cell r="DL90">
            <v>0</v>
          </cell>
          <cell r="DN90">
            <v>0</v>
          </cell>
          <cell r="DO90">
            <v>0</v>
          </cell>
          <cell r="DP90">
            <v>0</v>
          </cell>
          <cell r="DQ90">
            <v>0</v>
          </cell>
          <cell r="DR90">
            <v>0</v>
          </cell>
          <cell r="EA90">
            <v>0</v>
          </cell>
          <cell r="EB90">
            <v>0</v>
          </cell>
          <cell r="EC90" t="e">
            <v>#DIV/0!</v>
          </cell>
          <cell r="ED90" t="e">
            <v>#DIV/0!</v>
          </cell>
          <cell r="EE90">
            <v>0</v>
          </cell>
          <cell r="EG90">
            <v>0</v>
          </cell>
          <cell r="EH90" t="e">
            <v>#DIV/0!</v>
          </cell>
          <cell r="EI90" t="e">
            <v>#DIV/0!</v>
          </cell>
          <cell r="EJ90" t="e">
            <v>#DIV/0!</v>
          </cell>
          <cell r="EK90">
            <v>0</v>
          </cell>
          <cell r="EM90">
            <v>0.26571428571428574</v>
          </cell>
          <cell r="EN90">
            <v>0.28249999999999997</v>
          </cell>
          <cell r="EO90">
            <v>0.2644295302013423</v>
          </cell>
          <cell r="EP90">
            <v>0.25562913907284768</v>
          </cell>
          <cell r="EQ90">
            <v>0.26628571428571429</v>
          </cell>
          <cell r="ES90">
            <v>0.15249069758180833</v>
          </cell>
          <cell r="ET90">
            <v>0.24253628092264767</v>
          </cell>
          <cell r="EU90">
            <v>0.29557389347336832</v>
          </cell>
          <cell r="EV90">
            <v>0.3068606407504571</v>
          </cell>
          <cell r="EW90">
            <v>0.25520275588011404</v>
          </cell>
          <cell r="EY90">
            <v>0.15249069758180833</v>
          </cell>
          <cell r="EZ90">
            <v>0.20563421828908554</v>
          </cell>
          <cell r="FA90">
            <v>0</v>
          </cell>
          <cell r="FB90">
            <v>0</v>
          </cell>
          <cell r="FC90">
            <v>7.8950358934859119E-2</v>
          </cell>
          <cell r="FE90">
            <v>0.15249069758180833</v>
          </cell>
          <cell r="FF90">
            <v>0.20240998838559812</v>
          </cell>
          <cell r="FG90" t="e">
            <v>#DIV/0!</v>
          </cell>
          <cell r="FH90" t="e">
            <v>#DIV/0!</v>
          </cell>
          <cell r="FI90">
            <v>0.17749425408831129</v>
          </cell>
          <cell r="FK90">
            <v>0.15249069758180833</v>
          </cell>
          <cell r="FL90">
            <v>0.20240998838559812</v>
          </cell>
          <cell r="FM90" t="e">
            <v>#DIV/0!</v>
          </cell>
          <cell r="FN90" t="e">
            <v>#DIV/0!</v>
          </cell>
          <cell r="FO90">
            <v>0.17749425408831129</v>
          </cell>
          <cell r="FQ90">
            <v>0.15249069758180833</v>
          </cell>
          <cell r="FR90">
            <v>0.22191873272975005</v>
          </cell>
          <cell r="FS90">
            <v>0.31782139607435334</v>
          </cell>
          <cell r="FT90">
            <v>0</v>
          </cell>
          <cell r="FU90">
            <v>0.17219680454814262</v>
          </cell>
          <cell r="FW90">
            <v>0.15247588792925118</v>
          </cell>
          <cell r="FX90">
            <v>0.22191873272975005</v>
          </cell>
          <cell r="FY90">
            <v>0.30553686436604827</v>
          </cell>
          <cell r="FZ90">
            <v>0.30119397327774095</v>
          </cell>
          <cell r="GA90">
            <v>0.24629250895420274</v>
          </cell>
          <cell r="GC90">
            <v>0.15247588792925118</v>
          </cell>
          <cell r="GD90">
            <v>0.22191873272975005</v>
          </cell>
          <cell r="GE90">
            <v>0.29949456138697828</v>
          </cell>
          <cell r="GF90">
            <v>0</v>
          </cell>
          <cell r="GG90">
            <v>0.17040174621139742</v>
          </cell>
          <cell r="GI90">
            <v>0.15247588792925118</v>
          </cell>
          <cell r="GJ90">
            <v>0.22191873272975005</v>
          </cell>
          <cell r="GK90">
            <v>0.29949456138697828</v>
          </cell>
          <cell r="GL90">
            <v>0.19186080586080587</v>
          </cell>
          <cell r="GM90">
            <v>0.21746561283691807</v>
          </cell>
          <cell r="GO90">
            <v>0.15247588792925118</v>
          </cell>
          <cell r="GP90">
            <v>0.22191873272975005</v>
          </cell>
          <cell r="GQ90">
            <v>0.29949456138697828</v>
          </cell>
          <cell r="GR90">
            <v>0.18866213852011937</v>
          </cell>
          <cell r="GS90">
            <v>0.21658585517550863</v>
          </cell>
          <cell r="GU90">
            <v>0.26665392334894383</v>
          </cell>
          <cell r="GV90">
            <v>0.28249999999999997</v>
          </cell>
          <cell r="GW90">
            <v>0.26444727834082821</v>
          </cell>
          <cell r="GX90">
            <v>0.25562913907284762</v>
          </cell>
          <cell r="GY90">
            <v>0.26647859402996449</v>
          </cell>
          <cell r="HA90">
            <v>0</v>
          </cell>
          <cell r="HB90">
            <v>0</v>
          </cell>
          <cell r="HC90" t="e">
            <v>#DIV/0!</v>
          </cell>
          <cell r="HD90" t="e">
            <v>#DIV/0!</v>
          </cell>
          <cell r="HE90">
            <v>0</v>
          </cell>
          <cell r="HG90">
            <v>0</v>
          </cell>
          <cell r="HH90">
            <v>0</v>
          </cell>
          <cell r="HI90" t="e">
            <v>#DIV/0!</v>
          </cell>
          <cell r="HJ90" t="e">
            <v>#DIV/0!</v>
          </cell>
          <cell r="HK90">
            <v>0</v>
          </cell>
          <cell r="HM90">
            <v>0.15247588792925118</v>
          </cell>
          <cell r="HN90">
            <v>0</v>
          </cell>
          <cell r="HO90" t="e">
            <v>#DIV/0!</v>
          </cell>
          <cell r="HP90" t="e">
            <v>#DIV/0!</v>
          </cell>
          <cell r="HQ90">
            <v>7.5711142220728347E-2</v>
          </cell>
          <cell r="HS90">
            <v>0.15247588792925118</v>
          </cell>
          <cell r="HT90">
            <v>0.20241658997838316</v>
          </cell>
          <cell r="HU90">
            <v>0</v>
          </cell>
          <cell r="HV90">
            <v>0</v>
          </cell>
          <cell r="HW90">
            <v>8.2124687153606823E-2</v>
          </cell>
          <cell r="HY90">
            <v>0.15247588792925118</v>
          </cell>
          <cell r="HZ90" t="e">
            <v>#DIV/0!</v>
          </cell>
          <cell r="IA90" t="e">
            <v>#DIV/0!</v>
          </cell>
          <cell r="IB90" t="e">
            <v>#DIV/0!</v>
          </cell>
          <cell r="IC90">
            <v>0.35557959775501102</v>
          </cell>
          <cell r="IE90">
            <v>0.15247588792925118</v>
          </cell>
          <cell r="IF90">
            <v>0.22191873272975005</v>
          </cell>
          <cell r="IG90">
            <v>0</v>
          </cell>
          <cell r="IH90" t="e">
            <v>#DIV/0!</v>
          </cell>
          <cell r="II90">
            <v>0.12085361011086526</v>
          </cell>
          <cell r="IK90">
            <v>0.15247588792925118</v>
          </cell>
          <cell r="IL90">
            <v>0.25318909856464755</v>
          </cell>
          <cell r="IM90">
            <v>0.29727833894500566</v>
          </cell>
          <cell r="IN90" t="e">
            <v>#DIV/0!</v>
          </cell>
          <cell r="IO90">
            <v>0.23703328664285542</v>
          </cell>
          <cell r="IQ90">
            <v>0.15247588792925118</v>
          </cell>
          <cell r="IR90">
            <v>0.22191873272975005</v>
          </cell>
          <cell r="IS90">
            <v>0.29969222892702252</v>
          </cell>
          <cell r="IT90">
            <v>0</v>
          </cell>
          <cell r="IU90">
            <v>0.17187058688430096</v>
          </cell>
          <cell r="IW90">
            <v>0.15247588792925118</v>
          </cell>
          <cell r="IX90">
            <v>0.22191873272975005</v>
          </cell>
          <cell r="IY90">
            <v>0.29949456138697828</v>
          </cell>
          <cell r="IZ90">
            <v>0</v>
          </cell>
          <cell r="JA90">
            <v>0.17082630668403945</v>
          </cell>
          <cell r="JC90">
            <v>0.15247588792925118</v>
          </cell>
          <cell r="JD90">
            <v>0.22191873272975005</v>
          </cell>
          <cell r="JE90">
            <v>0.29949456138697828</v>
          </cell>
          <cell r="JF90">
            <v>0.1905842603181204</v>
          </cell>
          <cell r="JG90">
            <v>0.21711720159503456</v>
          </cell>
          <cell r="JJ90">
            <v>0</v>
          </cell>
          <cell r="JK90">
            <v>0</v>
          </cell>
          <cell r="JL90">
            <v>0</v>
          </cell>
          <cell r="JM90">
            <v>0</v>
          </cell>
          <cell r="JN90">
            <v>0</v>
          </cell>
          <cell r="JP90">
            <v>0</v>
          </cell>
          <cell r="JV90">
            <v>0.15247588792925118</v>
          </cell>
          <cell r="JW90">
            <v>0.24250432447110895</v>
          </cell>
          <cell r="JX90">
            <v>0</v>
          </cell>
          <cell r="JY90">
            <v>0</v>
          </cell>
          <cell r="JZ90">
            <v>8.7747943096003866E-2</v>
          </cell>
          <cell r="KB90">
            <v>0.15247588792925118</v>
          </cell>
          <cell r="KC90">
            <v>0.24925779894734149</v>
          </cell>
          <cell r="KD90">
            <v>0</v>
          </cell>
          <cell r="KE90">
            <v>0</v>
          </cell>
          <cell r="KF90">
            <v>8.8282163318921608E-2</v>
          </cell>
          <cell r="KH90">
            <v>0.15247588792925118</v>
          </cell>
          <cell r="KI90">
            <v>0.24250432447110895</v>
          </cell>
          <cell r="KJ90">
            <v>0</v>
          </cell>
          <cell r="KK90" t="e">
            <v>#DIV/0!</v>
          </cell>
          <cell r="KL90">
            <v>0.13108341968638701</v>
          </cell>
          <cell r="KN90">
            <v>0.15247588792925118</v>
          </cell>
          <cell r="KO90">
            <v>0.22191873272975005</v>
          </cell>
          <cell r="KP90">
            <v>0.30352368220015286</v>
          </cell>
          <cell r="KQ90" t="e">
            <v>#DIV/0!</v>
          </cell>
          <cell r="KR90">
            <v>0.22654022879244898</v>
          </cell>
          <cell r="KT90">
            <v>0.15247588792925118</v>
          </cell>
          <cell r="KU90">
            <v>0.22191873272975005</v>
          </cell>
          <cell r="KV90">
            <v>0.29949456138697828</v>
          </cell>
          <cell r="KW90">
            <v>0</v>
          </cell>
          <cell r="KX90">
            <v>0.17040289243432857</v>
          </cell>
          <cell r="KZ90">
            <v>0.15247588792925118</v>
          </cell>
          <cell r="LA90">
            <v>0.22191873272975005</v>
          </cell>
          <cell r="LB90">
            <v>0.29949456138697828</v>
          </cell>
          <cell r="LC90">
            <v>0.19059813064678791</v>
          </cell>
          <cell r="LD90">
            <v>0.21712100630429709</v>
          </cell>
          <cell r="LF90">
            <v>0</v>
          </cell>
          <cell r="LG90">
            <v>0</v>
          </cell>
          <cell r="LH90">
            <v>0</v>
          </cell>
          <cell r="LI90">
            <v>0</v>
          </cell>
          <cell r="LJ90">
            <v>0</v>
          </cell>
          <cell r="LL90">
            <v>0.29969222892702252</v>
          </cell>
        </row>
        <row r="91">
          <cell r="B91" t="str">
            <v>Mo3%</v>
          </cell>
          <cell r="C91" t="str">
            <v>Rev Month 3 %</v>
          </cell>
          <cell r="D91">
            <v>0.639916765978636</v>
          </cell>
          <cell r="E91">
            <v>0.65187858705941648</v>
          </cell>
          <cell r="F91">
            <v>0.70549342559820127</v>
          </cell>
          <cell r="G91">
            <v>0.52537977381629852</v>
          </cell>
          <cell r="H91">
            <v>0.62626567399417743</v>
          </cell>
          <cell r="J91">
            <v>0.55557126163540893</v>
          </cell>
          <cell r="K91">
            <v>0.60793641947582588</v>
          </cell>
          <cell r="L91">
            <v>0.64045372005251366</v>
          </cell>
          <cell r="M91">
            <v>0.59252505365759189</v>
          </cell>
          <cell r="N91">
            <v>0.59961640892158763</v>
          </cell>
          <cell r="P91">
            <v>0.7186761596665342</v>
          </cell>
          <cell r="Q91">
            <v>0.69052471847635533</v>
          </cell>
          <cell r="R91">
            <v>0.49375803845791305</v>
          </cell>
          <cell r="S91">
            <v>0.49380239508452134</v>
          </cell>
          <cell r="T91">
            <v>0.59826978720589097</v>
          </cell>
          <cell r="V91">
            <v>0.639916765978636</v>
          </cell>
          <cell r="W91">
            <v>0.65187858705941648</v>
          </cell>
          <cell r="X91">
            <v>0.70549342559820127</v>
          </cell>
          <cell r="Y91">
            <v>0.52537977381629852</v>
          </cell>
          <cell r="Z91">
            <v>0.62626567399417743</v>
          </cell>
          <cell r="AB91">
            <v>0.55557126163540893</v>
          </cell>
          <cell r="AC91">
            <v>0.60793641947582588</v>
          </cell>
          <cell r="AD91">
            <v>0.64045372005251366</v>
          </cell>
          <cell r="AE91">
            <v>0.59252505365759189</v>
          </cell>
          <cell r="AF91">
            <v>0.59961640892158763</v>
          </cell>
          <cell r="AH91">
            <v>0.71350072013293564</v>
          </cell>
          <cell r="AI91">
            <v>0.69052471847635533</v>
          </cell>
          <cell r="AJ91">
            <v>0.49389770224401275</v>
          </cell>
          <cell r="AK91">
            <v>0.49380239508452134</v>
          </cell>
          <cell r="AL91">
            <v>0.59826978720589097</v>
          </cell>
          <cell r="AN91">
            <v>0.50409098609193315</v>
          </cell>
          <cell r="AO91">
            <v>0.53633296372004224</v>
          </cell>
          <cell r="AP91">
            <v>0.5298220573582908</v>
          </cell>
          <cell r="AQ91">
            <v>0.53006203338194846</v>
          </cell>
          <cell r="AR91">
            <v>0.52544632211482345</v>
          </cell>
          <cell r="AT91">
            <v>0.56921117792170794</v>
          </cell>
          <cell r="AU91">
            <v>0.48922507747321825</v>
          </cell>
          <cell r="AV91">
            <v>0.4765150152046525</v>
          </cell>
          <cell r="AW91">
            <v>0.49702760259643819</v>
          </cell>
          <cell r="AX91">
            <v>0.50572118560631352</v>
          </cell>
          <cell r="AZ91">
            <v>0.56921117792170794</v>
          </cell>
          <cell r="BA91">
            <v>0.48922507747321825</v>
          </cell>
          <cell r="BB91">
            <v>0.4765150152046525</v>
          </cell>
          <cell r="BC91">
            <v>0.49702760259643819</v>
          </cell>
          <cell r="BD91">
            <v>0.50572118560631352</v>
          </cell>
          <cell r="BF91">
            <v>0.56921117792170794</v>
          </cell>
          <cell r="BG91">
            <v>0.48922507747321825</v>
          </cell>
          <cell r="BH91">
            <v>0.45781776493595627</v>
          </cell>
          <cell r="BI91">
            <v>0.46045391125321949</v>
          </cell>
          <cell r="BJ91">
            <v>0.49159835906160571</v>
          </cell>
          <cell r="BL91">
            <v>0.50469438589768156</v>
          </cell>
          <cell r="BM91">
            <v>0.45741409056433935</v>
          </cell>
          <cell r="BN91">
            <v>0.42730380062023221</v>
          </cell>
          <cell r="BO91">
            <v>0.45293146160198183</v>
          </cell>
          <cell r="BP91">
            <v>0.45809747342261492</v>
          </cell>
          <cell r="BR91">
            <v>0.50409098609193315</v>
          </cell>
          <cell r="BS91">
            <v>0.53633296372004224</v>
          </cell>
          <cell r="BT91">
            <v>0.5298220573582908</v>
          </cell>
          <cell r="BU91">
            <v>0.53006203338194846</v>
          </cell>
          <cell r="BV91">
            <v>0.52544632211482345</v>
          </cell>
          <cell r="BX91">
            <v>0.56921117792170794</v>
          </cell>
          <cell r="BY91">
            <v>0.48922507747321825</v>
          </cell>
          <cell r="BZ91">
            <v>0.4765150152046525</v>
          </cell>
          <cell r="CA91">
            <v>0.49702760259643819</v>
          </cell>
          <cell r="CB91">
            <v>0.50572118560631352</v>
          </cell>
          <cell r="CD91">
            <v>0.50761904761904764</v>
          </cell>
          <cell r="CE91">
            <v>0.45750000000000002</v>
          </cell>
          <cell r="CF91">
            <v>0.49060402684563759</v>
          </cell>
          <cell r="CG91">
            <v>0.50860927152317881</v>
          </cell>
          <cell r="CH91">
            <v>0.49161904761904762</v>
          </cell>
          <cell r="CJ91">
            <v>0.56921117792170794</v>
          </cell>
          <cell r="CK91">
            <v>0.48922507747321825</v>
          </cell>
          <cell r="CL91">
            <v>0.45781776493595627</v>
          </cell>
          <cell r="CM91">
            <v>0.46045391125321949</v>
          </cell>
          <cell r="CN91">
            <v>0.49159835906160571</v>
          </cell>
          <cell r="CP91">
            <v>0.50738446879466415</v>
          </cell>
          <cell r="CQ91">
            <v>0.43401639700576405</v>
          </cell>
          <cell r="CR91">
            <v>0.4377902713273038</v>
          </cell>
          <cell r="CS91">
            <v>0.45031743797550872</v>
          </cell>
          <cell r="CT91">
            <v>0.45526276581197267</v>
          </cell>
          <cell r="CV91">
            <v>0.50738446879466415</v>
          </cell>
          <cell r="CW91">
            <v>0.43401639700576405</v>
          </cell>
          <cell r="CX91">
            <v>0.4377902713273038</v>
          </cell>
          <cell r="CY91">
            <v>0.45031743797550872</v>
          </cell>
          <cell r="CZ91">
            <v>0.45526276581197267</v>
          </cell>
          <cell r="DB91">
            <v>1</v>
          </cell>
          <cell r="DC91">
            <v>1</v>
          </cell>
          <cell r="DD91">
            <v>1</v>
          </cell>
          <cell r="DE91">
            <v>1</v>
          </cell>
          <cell r="DF91">
            <v>1</v>
          </cell>
          <cell r="DH91">
            <v>0</v>
          </cell>
          <cell r="DI91">
            <v>0</v>
          </cell>
          <cell r="DJ91">
            <v>0</v>
          </cell>
          <cell r="DK91">
            <v>0</v>
          </cell>
          <cell r="DL91">
            <v>0</v>
          </cell>
          <cell r="DN91">
            <v>0</v>
          </cell>
          <cell r="DO91">
            <v>0</v>
          </cell>
          <cell r="DP91">
            <v>0</v>
          </cell>
          <cell r="DQ91">
            <v>0</v>
          </cell>
          <cell r="DR91">
            <v>0</v>
          </cell>
          <cell r="EA91">
            <v>1</v>
          </cell>
          <cell r="EB91">
            <v>0</v>
          </cell>
          <cell r="EC91" t="e">
            <v>#DIV/0!</v>
          </cell>
          <cell r="ED91" t="e">
            <v>#DIV/0!</v>
          </cell>
          <cell r="EE91">
            <v>0.50179040343757464</v>
          </cell>
          <cell r="EG91">
            <v>1</v>
          </cell>
          <cell r="EH91" t="e">
            <v>#DIV/0!</v>
          </cell>
          <cell r="EI91" t="e">
            <v>#DIV/0!</v>
          </cell>
          <cell r="EJ91" t="e">
            <v>#DIV/0!</v>
          </cell>
          <cell r="EK91">
            <v>1</v>
          </cell>
          <cell r="EM91">
            <v>0.50761904761904764</v>
          </cell>
          <cell r="EN91">
            <v>0.45750000000000002</v>
          </cell>
          <cell r="EO91">
            <v>0.49060402684563759</v>
          </cell>
          <cell r="EP91">
            <v>0.50860927152317881</v>
          </cell>
          <cell r="EQ91">
            <v>0.49161904761904762</v>
          </cell>
          <cell r="ES91">
            <v>0.71347289307876782</v>
          </cell>
          <cell r="ET91">
            <v>0.67741218254496116</v>
          </cell>
          <cell r="EU91">
            <v>0.43060765191297823</v>
          </cell>
          <cell r="EV91">
            <v>0.41012799109627163</v>
          </cell>
          <cell r="EW91">
            <v>0.54235337883459989</v>
          </cell>
          <cell r="EY91">
            <v>0.71347289307876782</v>
          </cell>
          <cell r="EZ91">
            <v>0.71323417895771879</v>
          </cell>
          <cell r="FA91">
            <v>0</v>
          </cell>
          <cell r="FB91">
            <v>0</v>
          </cell>
          <cell r="FC91">
            <v>0.31481170663924374</v>
          </cell>
          <cell r="FE91">
            <v>0.71347289307876782</v>
          </cell>
          <cell r="FF91">
            <v>0.71773050716221443</v>
          </cell>
          <cell r="FG91" t="e">
            <v>#DIV/0!</v>
          </cell>
          <cell r="FH91" t="e">
            <v>#DIV/0!</v>
          </cell>
          <cell r="FI91">
            <v>0.71560544529664227</v>
          </cell>
          <cell r="FK91">
            <v>0.71347289307876782</v>
          </cell>
          <cell r="FL91">
            <v>0.71773050716221443</v>
          </cell>
          <cell r="FM91" t="e">
            <v>#DIV/0!</v>
          </cell>
          <cell r="FN91" t="e">
            <v>#DIV/0!</v>
          </cell>
          <cell r="FO91">
            <v>0.71560544529664227</v>
          </cell>
          <cell r="FQ91">
            <v>0.71347289307876782</v>
          </cell>
          <cell r="FR91">
            <v>0.69052471847635533</v>
          </cell>
          <cell r="FS91">
            <v>0.46299833015028652</v>
          </cell>
          <cell r="FT91">
            <v>0</v>
          </cell>
          <cell r="FU91">
            <v>0.46533321685372642</v>
          </cell>
          <cell r="FW91">
            <v>0.71350072013293564</v>
          </cell>
          <cell r="FX91">
            <v>0.69052471847635533</v>
          </cell>
          <cell r="FY91">
            <v>0.48375468614822636</v>
          </cell>
          <cell r="FZ91">
            <v>0.49109258030891678</v>
          </cell>
          <cell r="GA91">
            <v>0.59171912579348784</v>
          </cell>
          <cell r="GC91">
            <v>0.71350072013293564</v>
          </cell>
          <cell r="GD91">
            <v>0.69052471847635533</v>
          </cell>
          <cell r="GE91">
            <v>0.49357194290021661</v>
          </cell>
          <cell r="GF91">
            <v>1</v>
          </cell>
          <cell r="GG91">
            <v>0.72009671851671175</v>
          </cell>
          <cell r="GI91">
            <v>0.71350072013293564</v>
          </cell>
          <cell r="GJ91">
            <v>0.69052471847635533</v>
          </cell>
          <cell r="GK91">
            <v>0.49357194290021661</v>
          </cell>
          <cell r="GL91">
            <v>0.49267503924646794</v>
          </cell>
          <cell r="GM91">
            <v>0.59674866250761305</v>
          </cell>
          <cell r="GO91">
            <v>0.71350072013293564</v>
          </cell>
          <cell r="GP91">
            <v>0.69052471847635533</v>
          </cell>
          <cell r="GQ91">
            <v>0.49357194290021661</v>
          </cell>
          <cell r="GR91">
            <v>0.50113306576103744</v>
          </cell>
          <cell r="GS91">
            <v>0.59838001676635999</v>
          </cell>
          <cell r="GU91">
            <v>0.50587785529962737</v>
          </cell>
          <cell r="GV91">
            <v>0.45750000000000002</v>
          </cell>
          <cell r="GW91">
            <v>0.4905698369018055</v>
          </cell>
          <cell r="GX91">
            <v>0.50860927152317892</v>
          </cell>
          <cell r="GY91">
            <v>0.49125081011017507</v>
          </cell>
          <cell r="HA91">
            <v>1</v>
          </cell>
          <cell r="HB91">
            <v>0</v>
          </cell>
          <cell r="HC91" t="e">
            <v>#DIV/0!</v>
          </cell>
          <cell r="HD91" t="e">
            <v>#DIV/0!</v>
          </cell>
          <cell r="HE91">
            <v>0.46917131044400506</v>
          </cell>
          <cell r="HG91">
            <v>1</v>
          </cell>
          <cell r="HH91">
            <v>0</v>
          </cell>
          <cell r="HI91" t="e">
            <v>#DIV/0!</v>
          </cell>
          <cell r="HJ91" t="e">
            <v>#DIV/0!</v>
          </cell>
          <cell r="HK91">
            <v>0.46917131044400506</v>
          </cell>
          <cell r="HM91">
            <v>0.71350072013293564</v>
          </cell>
          <cell r="HN91">
            <v>0</v>
          </cell>
          <cell r="HO91" t="e">
            <v>#DIV/0!</v>
          </cell>
          <cell r="HP91" t="e">
            <v>#DIV/0!</v>
          </cell>
          <cell r="HQ91">
            <v>0.35428522653786448</v>
          </cell>
          <cell r="HS91">
            <v>0.71350072013293564</v>
          </cell>
          <cell r="HT91">
            <v>0.71772130095523712</v>
          </cell>
          <cell r="HU91">
            <v>0</v>
          </cell>
          <cell r="HV91">
            <v>0</v>
          </cell>
          <cell r="HW91">
            <v>0.33111783445219262</v>
          </cell>
          <cell r="HY91">
            <v>0.71350072013293564</v>
          </cell>
          <cell r="HZ91" t="e">
            <v>#DIV/0!</v>
          </cell>
          <cell r="IA91" t="e">
            <v>#DIV/0!</v>
          </cell>
          <cell r="IB91" t="e">
            <v>#DIV/0!</v>
          </cell>
          <cell r="IC91">
            <v>0.43026380270979758</v>
          </cell>
          <cell r="IE91">
            <v>0.71350072013293564</v>
          </cell>
          <cell r="IF91">
            <v>0.69052471847635533</v>
          </cell>
          <cell r="IG91">
            <v>0</v>
          </cell>
          <cell r="IH91" t="e">
            <v>#DIV/0!</v>
          </cell>
          <cell r="II91">
            <v>0.4572989170278059</v>
          </cell>
          <cell r="IK91">
            <v>0.71350072013293564</v>
          </cell>
          <cell r="IL91">
            <v>0.53633296372004224</v>
          </cell>
          <cell r="IM91">
            <v>0.49770856715301143</v>
          </cell>
          <cell r="IN91" t="e">
            <v>#DIV/0!</v>
          </cell>
          <cell r="IO91">
            <v>0.57664370280606858</v>
          </cell>
          <cell r="IQ91">
            <v>0.71350072013293564</v>
          </cell>
          <cell r="IR91">
            <v>0.69052471847635533</v>
          </cell>
          <cell r="IS91">
            <v>0.49389770224401275</v>
          </cell>
          <cell r="IT91">
            <v>0</v>
          </cell>
          <cell r="IU91">
            <v>0.47974907874902345</v>
          </cell>
          <cell r="IW91">
            <v>0.71350072013293564</v>
          </cell>
          <cell r="IX91">
            <v>0.69052471847635533</v>
          </cell>
          <cell r="IY91">
            <v>0.49357194290021661</v>
          </cell>
          <cell r="IZ91">
            <v>0</v>
          </cell>
          <cell r="JA91">
            <v>0.47683413865884644</v>
          </cell>
          <cell r="JC91">
            <v>0.71350072013293564</v>
          </cell>
          <cell r="JD91">
            <v>0.69052471847635533</v>
          </cell>
          <cell r="JE91">
            <v>0.49357194290021661</v>
          </cell>
          <cell r="JF91">
            <v>0.496050525002599</v>
          </cell>
          <cell r="JG91">
            <v>0.5973947292464139</v>
          </cell>
          <cell r="JJ91">
            <v>1</v>
          </cell>
          <cell r="JK91">
            <v>1</v>
          </cell>
          <cell r="JL91">
            <v>1</v>
          </cell>
          <cell r="JM91">
            <v>1</v>
          </cell>
          <cell r="JN91">
            <v>1</v>
          </cell>
          <cell r="JP91">
            <v>0</v>
          </cell>
          <cell r="JV91">
            <v>0.71350072013293564</v>
          </cell>
          <cell r="JW91">
            <v>0.5481376091294976</v>
          </cell>
          <cell r="JX91">
            <v>0</v>
          </cell>
          <cell r="JY91">
            <v>0</v>
          </cell>
          <cell r="JZ91">
            <v>0.27958859598100205</v>
          </cell>
          <cell r="KB91">
            <v>0.71350072013293564</v>
          </cell>
          <cell r="KC91">
            <v>0.53555374642862064</v>
          </cell>
          <cell r="KD91">
            <v>0</v>
          </cell>
          <cell r="KE91">
            <v>0</v>
          </cell>
          <cell r="KF91">
            <v>0.27520264313391979</v>
          </cell>
          <cell r="KH91">
            <v>0.71350072013293564</v>
          </cell>
          <cell r="KI91">
            <v>0.5481376091294976</v>
          </cell>
          <cell r="KJ91">
            <v>0</v>
          </cell>
          <cell r="KK91" t="e">
            <v>#DIV/0!</v>
          </cell>
          <cell r="KL91">
            <v>0.41766710390473466</v>
          </cell>
          <cell r="KN91">
            <v>0.71350072013293564</v>
          </cell>
          <cell r="KO91">
            <v>0.69052471847635533</v>
          </cell>
          <cell r="KP91">
            <v>0.4871562261268142</v>
          </cell>
          <cell r="KQ91" t="e">
            <v>#DIV/0!</v>
          </cell>
          <cell r="KR91">
            <v>0.62782364983540573</v>
          </cell>
          <cell r="KT91">
            <v>0.71350072013293564</v>
          </cell>
          <cell r="KU91">
            <v>0.69052471847635533</v>
          </cell>
          <cell r="KV91">
            <v>0.49357194290021661</v>
          </cell>
          <cell r="KW91">
            <v>0</v>
          </cell>
          <cell r="KX91">
            <v>0.47565224593414918</v>
          </cell>
          <cell r="KZ91">
            <v>0.71350072013293564</v>
          </cell>
          <cell r="LA91">
            <v>0.69052471847635533</v>
          </cell>
          <cell r="LB91">
            <v>0.49357194290021661</v>
          </cell>
          <cell r="LC91">
            <v>0.49601384860110415</v>
          </cell>
          <cell r="LD91">
            <v>0.5973876740891465</v>
          </cell>
          <cell r="LF91">
            <v>0</v>
          </cell>
          <cell r="LG91">
            <v>0</v>
          </cell>
          <cell r="LH91">
            <v>0</v>
          </cell>
          <cell r="LI91">
            <v>0</v>
          </cell>
          <cell r="LJ91">
            <v>0</v>
          </cell>
          <cell r="LL91">
            <v>0.49389770224401275</v>
          </cell>
        </row>
        <row r="93">
          <cell r="B93" t="str">
            <v>HC-FTE</v>
          </cell>
          <cell r="C93" t="str">
            <v>Headcount-FTE</v>
          </cell>
          <cell r="J93">
            <v>10397</v>
          </cell>
          <cell r="K93">
            <v>10300</v>
          </cell>
          <cell r="L93">
            <v>10149</v>
          </cell>
          <cell r="M93">
            <v>9690</v>
          </cell>
          <cell r="N93">
            <v>9690</v>
          </cell>
          <cell r="P93">
            <v>9583</v>
          </cell>
          <cell r="Q93">
            <v>9469</v>
          </cell>
          <cell r="R93">
            <v>9475</v>
          </cell>
          <cell r="S93">
            <v>9139</v>
          </cell>
          <cell r="T93">
            <v>9139</v>
          </cell>
          <cell r="AB93">
            <v>10397</v>
          </cell>
          <cell r="AC93">
            <v>10300</v>
          </cell>
          <cell r="AD93">
            <v>10149</v>
          </cell>
          <cell r="AE93">
            <v>9690</v>
          </cell>
          <cell r="AF93">
            <v>9690</v>
          </cell>
          <cell r="AH93">
            <v>9583</v>
          </cell>
          <cell r="AI93">
            <v>9469</v>
          </cell>
          <cell r="AJ93">
            <v>9475</v>
          </cell>
          <cell r="AK93">
            <v>9139</v>
          </cell>
          <cell r="AL93">
            <v>9139</v>
          </cell>
          <cell r="AN93">
            <v>0</v>
          </cell>
          <cell r="AO93">
            <v>0</v>
          </cell>
          <cell r="AP93">
            <v>0</v>
          </cell>
          <cell r="AQ93">
            <v>0</v>
          </cell>
          <cell r="AR93">
            <v>0</v>
          </cell>
          <cell r="AT93">
            <v>0</v>
          </cell>
          <cell r="AU93">
            <v>0</v>
          </cell>
          <cell r="AV93">
            <v>0</v>
          </cell>
          <cell r="AW93">
            <v>0</v>
          </cell>
          <cell r="AX93">
            <v>0</v>
          </cell>
          <cell r="AZ93">
            <v>0</v>
          </cell>
          <cell r="BA93">
            <v>0</v>
          </cell>
          <cell r="BB93">
            <v>0</v>
          </cell>
          <cell r="BC93">
            <v>0</v>
          </cell>
          <cell r="BD93">
            <v>0</v>
          </cell>
          <cell r="BF93">
            <v>0</v>
          </cell>
          <cell r="BG93">
            <v>0</v>
          </cell>
          <cell r="BH93">
            <v>0</v>
          </cell>
          <cell r="BI93">
            <v>0</v>
          </cell>
          <cell r="BJ93">
            <v>0</v>
          </cell>
          <cell r="BL93">
            <v>0</v>
          </cell>
          <cell r="BM93">
            <v>0</v>
          </cell>
          <cell r="BN93">
            <v>0</v>
          </cell>
          <cell r="BO93">
            <v>0</v>
          </cell>
          <cell r="BP93">
            <v>0</v>
          </cell>
          <cell r="BR93">
            <v>0</v>
          </cell>
          <cell r="BS93">
            <v>0</v>
          </cell>
          <cell r="BT93">
            <v>0</v>
          </cell>
          <cell r="BU93">
            <v>0</v>
          </cell>
          <cell r="BV93">
            <v>0</v>
          </cell>
          <cell r="BX93">
            <v>0</v>
          </cell>
          <cell r="BY93">
            <v>0</v>
          </cell>
          <cell r="BZ93">
            <v>0</v>
          </cell>
          <cell r="CA93">
            <v>0</v>
          </cell>
          <cell r="CB93">
            <v>0</v>
          </cell>
          <cell r="CD93">
            <v>10063</v>
          </cell>
          <cell r="CE93">
            <v>10045</v>
          </cell>
          <cell r="CF93">
            <v>10057</v>
          </cell>
          <cell r="CG93">
            <v>10058</v>
          </cell>
          <cell r="CH93">
            <v>10058</v>
          </cell>
          <cell r="CJ93">
            <v>10063</v>
          </cell>
          <cell r="CK93">
            <v>10045</v>
          </cell>
          <cell r="CL93">
            <v>10057</v>
          </cell>
          <cell r="CM93">
            <v>10058</v>
          </cell>
          <cell r="CN93">
            <v>10058</v>
          </cell>
          <cell r="CP93">
            <v>10063</v>
          </cell>
          <cell r="CQ93">
            <v>10045</v>
          </cell>
          <cell r="CR93">
            <v>10057</v>
          </cell>
          <cell r="CS93">
            <v>10058</v>
          </cell>
          <cell r="CT93">
            <v>10058</v>
          </cell>
          <cell r="CV93">
            <v>10063</v>
          </cell>
          <cell r="CW93">
            <v>10045</v>
          </cell>
          <cell r="CX93">
            <v>10057</v>
          </cell>
          <cell r="CY93">
            <v>10058</v>
          </cell>
          <cell r="CZ93">
            <v>10058</v>
          </cell>
          <cell r="DB93">
            <v>0</v>
          </cell>
          <cell r="DC93">
            <v>0</v>
          </cell>
          <cell r="DD93">
            <v>0</v>
          </cell>
          <cell r="DE93">
            <v>0</v>
          </cell>
          <cell r="DF93">
            <v>0</v>
          </cell>
          <cell r="DH93">
            <v>0</v>
          </cell>
          <cell r="DI93">
            <v>0</v>
          </cell>
          <cell r="DJ93">
            <v>0</v>
          </cell>
          <cell r="DK93">
            <v>0</v>
          </cell>
          <cell r="DL93">
            <v>0</v>
          </cell>
          <cell r="DN93">
            <v>0</v>
          </cell>
          <cell r="DO93">
            <v>0</v>
          </cell>
          <cell r="DP93">
            <v>0</v>
          </cell>
          <cell r="DQ93">
            <v>0</v>
          </cell>
          <cell r="DR93">
            <v>0</v>
          </cell>
          <cell r="DU93">
            <v>0</v>
          </cell>
          <cell r="DV93">
            <v>0</v>
          </cell>
          <cell r="DW93">
            <v>0</v>
          </cell>
          <cell r="DX93">
            <v>0</v>
          </cell>
          <cell r="DY93">
            <v>0</v>
          </cell>
          <cell r="EA93">
            <v>0</v>
          </cell>
          <cell r="EB93">
            <v>0</v>
          </cell>
          <cell r="EC93">
            <v>0</v>
          </cell>
          <cell r="ED93">
            <v>0</v>
          </cell>
          <cell r="EE93">
            <v>0</v>
          </cell>
          <cell r="EG93">
            <v>0</v>
          </cell>
          <cell r="EH93">
            <v>0</v>
          </cell>
          <cell r="EI93">
            <v>0</v>
          </cell>
          <cell r="EJ93">
            <v>0</v>
          </cell>
          <cell r="EK93">
            <v>0</v>
          </cell>
          <cell r="EM93">
            <v>10063</v>
          </cell>
          <cell r="EN93">
            <v>10045</v>
          </cell>
          <cell r="EO93">
            <v>10057</v>
          </cell>
          <cell r="EP93">
            <v>10058</v>
          </cell>
          <cell r="EQ93">
            <v>10058</v>
          </cell>
          <cell r="ES93">
            <v>9583</v>
          </cell>
          <cell r="ET93">
            <v>9600</v>
          </cell>
          <cell r="EU93">
            <v>10057</v>
          </cell>
          <cell r="EV93">
            <v>10058</v>
          </cell>
          <cell r="EW93">
            <v>10058</v>
          </cell>
          <cell r="EY93">
            <v>9583</v>
          </cell>
          <cell r="EZ93">
            <v>9556</v>
          </cell>
          <cell r="FA93">
            <v>10131</v>
          </cell>
          <cell r="FB93">
            <v>10234</v>
          </cell>
          <cell r="FC93">
            <v>10234</v>
          </cell>
          <cell r="FE93">
            <v>9583</v>
          </cell>
          <cell r="FF93">
            <v>9556</v>
          </cell>
          <cell r="FG93">
            <v>10131</v>
          </cell>
          <cell r="FH93">
            <v>10234</v>
          </cell>
          <cell r="FI93">
            <v>10234</v>
          </cell>
          <cell r="FK93">
            <v>9583</v>
          </cell>
          <cell r="FL93">
            <v>9556</v>
          </cell>
          <cell r="FM93">
            <v>10131</v>
          </cell>
          <cell r="FN93">
            <v>10234</v>
          </cell>
          <cell r="FO93">
            <v>10234</v>
          </cell>
          <cell r="FQ93">
            <v>9583</v>
          </cell>
          <cell r="FR93">
            <v>9469</v>
          </cell>
          <cell r="FS93">
            <v>9515</v>
          </cell>
          <cell r="FT93">
            <v>10234</v>
          </cell>
          <cell r="FU93">
            <v>10234</v>
          </cell>
          <cell r="FW93">
            <v>9583</v>
          </cell>
          <cell r="FX93">
            <v>9556</v>
          </cell>
          <cell r="FY93">
            <v>9495</v>
          </cell>
          <cell r="FZ93">
            <v>10234</v>
          </cell>
          <cell r="GA93">
            <v>10234</v>
          </cell>
          <cell r="GC93">
            <v>9583</v>
          </cell>
          <cell r="GD93">
            <v>9469</v>
          </cell>
          <cell r="GE93">
            <v>9475</v>
          </cell>
          <cell r="GF93">
            <v>0</v>
          </cell>
          <cell r="GG93">
            <v>0</v>
          </cell>
          <cell r="GI93">
            <v>9583</v>
          </cell>
          <cell r="GJ93">
            <v>9469</v>
          </cell>
          <cell r="GK93">
            <v>9475</v>
          </cell>
          <cell r="GL93">
            <v>9566</v>
          </cell>
          <cell r="GM93">
            <v>9566</v>
          </cell>
          <cell r="GO93">
            <v>9583</v>
          </cell>
          <cell r="GP93">
            <v>9469</v>
          </cell>
          <cell r="GQ93">
            <v>9475</v>
          </cell>
          <cell r="GR93">
            <v>9566</v>
          </cell>
          <cell r="GS93">
            <v>9566</v>
          </cell>
          <cell r="GU93">
            <v>0</v>
          </cell>
          <cell r="GV93">
            <v>0</v>
          </cell>
          <cell r="GW93">
            <v>0</v>
          </cell>
          <cell r="GX93">
            <v>0</v>
          </cell>
          <cell r="GY93">
            <v>0</v>
          </cell>
          <cell r="HA93">
            <v>0</v>
          </cell>
          <cell r="HB93">
            <v>0</v>
          </cell>
          <cell r="HC93">
            <v>0</v>
          </cell>
          <cell r="HD93">
            <v>0</v>
          </cell>
          <cell r="HE93">
            <v>0</v>
          </cell>
          <cell r="HG93">
            <v>9583</v>
          </cell>
          <cell r="HH93">
            <v>0</v>
          </cell>
          <cell r="HI93">
            <v>0</v>
          </cell>
          <cell r="HJ93">
            <v>0</v>
          </cell>
          <cell r="HK93">
            <v>0</v>
          </cell>
          <cell r="HM93">
            <v>9583</v>
          </cell>
          <cell r="HN93">
            <v>10083</v>
          </cell>
          <cell r="HO93">
            <v>10131</v>
          </cell>
          <cell r="HP93">
            <v>10234</v>
          </cell>
          <cell r="HQ93">
            <v>10234</v>
          </cell>
          <cell r="HS93">
            <v>9583</v>
          </cell>
          <cell r="HT93">
            <v>9556</v>
          </cell>
          <cell r="HU93">
            <v>9556</v>
          </cell>
          <cell r="HV93">
            <v>9556</v>
          </cell>
          <cell r="HW93">
            <v>9556</v>
          </cell>
          <cell r="HY93">
            <v>9583</v>
          </cell>
          <cell r="HZ93">
            <v>9556</v>
          </cell>
          <cell r="IA93">
            <v>9556</v>
          </cell>
          <cell r="IB93">
            <v>9556</v>
          </cell>
          <cell r="IC93">
            <v>9556</v>
          </cell>
          <cell r="IE93">
            <v>9583</v>
          </cell>
          <cell r="IF93">
            <v>9469</v>
          </cell>
          <cell r="IG93">
            <v>9556</v>
          </cell>
          <cell r="IH93">
            <v>9556</v>
          </cell>
          <cell r="II93">
            <v>9556</v>
          </cell>
          <cell r="IK93">
            <v>9583</v>
          </cell>
          <cell r="IL93">
            <v>0</v>
          </cell>
          <cell r="IM93">
            <v>9495</v>
          </cell>
          <cell r="IN93">
            <v>9495</v>
          </cell>
          <cell r="IO93">
            <v>9495</v>
          </cell>
          <cell r="IQ93">
            <v>9583</v>
          </cell>
          <cell r="IR93">
            <v>9469</v>
          </cell>
          <cell r="IS93">
            <v>9475</v>
          </cell>
          <cell r="IT93">
            <v>9475</v>
          </cell>
          <cell r="IU93">
            <v>9475</v>
          </cell>
          <cell r="IW93">
            <v>9583</v>
          </cell>
          <cell r="IX93">
            <v>9469</v>
          </cell>
          <cell r="IY93">
            <v>9475</v>
          </cell>
          <cell r="IZ93">
            <v>0</v>
          </cell>
          <cell r="JA93">
            <v>0</v>
          </cell>
          <cell r="JC93">
            <v>9583</v>
          </cell>
          <cell r="JD93">
            <v>9469</v>
          </cell>
          <cell r="JE93">
            <v>9475</v>
          </cell>
          <cell r="JF93">
            <v>9566</v>
          </cell>
          <cell r="JG93">
            <v>9566</v>
          </cell>
          <cell r="JJ93">
            <v>0</v>
          </cell>
          <cell r="JK93">
            <v>0</v>
          </cell>
          <cell r="JL93">
            <v>0</v>
          </cell>
          <cell r="JM93">
            <v>0</v>
          </cell>
          <cell r="JN93">
            <v>0</v>
          </cell>
          <cell r="JP93">
            <v>9583</v>
          </cell>
          <cell r="JQ93">
            <v>0</v>
          </cell>
          <cell r="JR93">
            <v>0</v>
          </cell>
          <cell r="JS93">
            <v>0</v>
          </cell>
          <cell r="JT93">
            <v>0</v>
          </cell>
          <cell r="JV93">
            <v>9583</v>
          </cell>
          <cell r="JW93">
            <v>10083</v>
          </cell>
          <cell r="JX93">
            <v>10131</v>
          </cell>
          <cell r="JY93">
            <v>10234</v>
          </cell>
          <cell r="JZ93">
            <v>10234</v>
          </cell>
          <cell r="KB93">
            <v>9583</v>
          </cell>
          <cell r="KC93">
            <v>10083</v>
          </cell>
          <cell r="KD93">
            <v>10131</v>
          </cell>
          <cell r="KE93">
            <v>10234</v>
          </cell>
          <cell r="KF93">
            <v>10234</v>
          </cell>
          <cell r="KH93">
            <v>9583</v>
          </cell>
          <cell r="KI93">
            <v>10083</v>
          </cell>
          <cell r="KJ93">
            <v>10131</v>
          </cell>
          <cell r="KK93">
            <v>10234</v>
          </cell>
          <cell r="KL93">
            <v>10234</v>
          </cell>
          <cell r="KN93">
            <v>9583</v>
          </cell>
          <cell r="KO93">
            <v>9469</v>
          </cell>
          <cell r="KP93">
            <v>9495</v>
          </cell>
          <cell r="KQ93">
            <v>10234</v>
          </cell>
          <cell r="KR93">
            <v>10234</v>
          </cell>
          <cell r="KT93">
            <v>9583</v>
          </cell>
          <cell r="KU93">
            <v>9469</v>
          </cell>
          <cell r="KV93">
            <v>9475</v>
          </cell>
          <cell r="KW93">
            <v>9623</v>
          </cell>
          <cell r="KX93">
            <v>9623</v>
          </cell>
          <cell r="KZ93">
            <v>9583</v>
          </cell>
          <cell r="LA93">
            <v>9469</v>
          </cell>
          <cell r="LB93">
            <v>9475</v>
          </cell>
          <cell r="LC93">
            <v>9566</v>
          </cell>
          <cell r="LD93">
            <v>9566</v>
          </cell>
          <cell r="LF93">
            <v>0</v>
          </cell>
          <cell r="LG93">
            <v>0</v>
          </cell>
          <cell r="LH93">
            <v>0</v>
          </cell>
          <cell r="LI93">
            <v>0</v>
          </cell>
          <cell r="LJ93">
            <v>0</v>
          </cell>
          <cell r="LL93">
            <v>9475</v>
          </cell>
        </row>
        <row r="94">
          <cell r="B94" t="str">
            <v>HC-Con</v>
          </cell>
          <cell r="C94" t="str">
            <v>Headcount-Contractor</v>
          </cell>
          <cell r="J94">
            <v>1231</v>
          </cell>
          <cell r="K94">
            <v>1146</v>
          </cell>
          <cell r="L94">
            <v>1130</v>
          </cell>
          <cell r="M94">
            <v>1256</v>
          </cell>
          <cell r="N94">
            <v>1256</v>
          </cell>
          <cell r="P94">
            <v>1307</v>
          </cell>
          <cell r="Q94">
            <v>1426</v>
          </cell>
          <cell r="R94">
            <v>913</v>
          </cell>
          <cell r="S94">
            <v>836</v>
          </cell>
          <cell r="T94">
            <v>836</v>
          </cell>
          <cell r="AB94">
            <v>1231</v>
          </cell>
          <cell r="AC94">
            <v>1146</v>
          </cell>
          <cell r="AD94">
            <v>1130</v>
          </cell>
          <cell r="AE94">
            <v>1256</v>
          </cell>
          <cell r="AF94">
            <v>1256</v>
          </cell>
          <cell r="AH94">
            <v>1307</v>
          </cell>
          <cell r="AI94">
            <v>1426</v>
          </cell>
          <cell r="AJ94">
            <v>913</v>
          </cell>
          <cell r="AK94">
            <v>836</v>
          </cell>
          <cell r="AL94">
            <v>836</v>
          </cell>
          <cell r="AN94">
            <v>0</v>
          </cell>
          <cell r="AO94">
            <v>0</v>
          </cell>
          <cell r="AP94">
            <v>0</v>
          </cell>
          <cell r="AQ94">
            <v>0</v>
          </cell>
          <cell r="AR94">
            <v>0</v>
          </cell>
          <cell r="AT94">
            <v>0</v>
          </cell>
          <cell r="AU94">
            <v>0</v>
          </cell>
          <cell r="AV94">
            <v>0</v>
          </cell>
          <cell r="AW94">
            <v>0</v>
          </cell>
          <cell r="AX94">
            <v>0</v>
          </cell>
          <cell r="AZ94">
            <v>0</v>
          </cell>
          <cell r="BA94">
            <v>0</v>
          </cell>
          <cell r="BB94">
            <v>0</v>
          </cell>
          <cell r="BC94">
            <v>0</v>
          </cell>
          <cell r="BD94">
            <v>0</v>
          </cell>
          <cell r="BF94">
            <v>0</v>
          </cell>
          <cell r="BG94">
            <v>0</v>
          </cell>
          <cell r="BH94">
            <v>0</v>
          </cell>
          <cell r="BI94">
            <v>0</v>
          </cell>
          <cell r="BJ94">
            <v>0</v>
          </cell>
          <cell r="BL94">
            <v>0</v>
          </cell>
          <cell r="BM94">
            <v>0</v>
          </cell>
          <cell r="BN94">
            <v>0</v>
          </cell>
          <cell r="BO94">
            <v>0</v>
          </cell>
          <cell r="BP94">
            <v>0</v>
          </cell>
          <cell r="BR94">
            <v>0</v>
          </cell>
          <cell r="BS94">
            <v>0</v>
          </cell>
          <cell r="BT94">
            <v>0</v>
          </cell>
          <cell r="BU94">
            <v>0</v>
          </cell>
          <cell r="BV94">
            <v>0</v>
          </cell>
          <cell r="BX94">
            <v>0</v>
          </cell>
          <cell r="BY94">
            <v>0</v>
          </cell>
          <cell r="BZ94">
            <v>0</v>
          </cell>
          <cell r="CA94">
            <v>0</v>
          </cell>
          <cell r="CB94">
            <v>0</v>
          </cell>
          <cell r="CD94">
            <v>1203</v>
          </cell>
          <cell r="CE94">
            <v>1173</v>
          </cell>
          <cell r="CF94">
            <v>1142</v>
          </cell>
          <cell r="CG94">
            <v>1101</v>
          </cell>
          <cell r="CH94">
            <v>1101</v>
          </cell>
          <cell r="CJ94">
            <v>1203</v>
          </cell>
          <cell r="CK94">
            <v>1173</v>
          </cell>
          <cell r="CL94">
            <v>1142</v>
          </cell>
          <cell r="CM94">
            <v>1101</v>
          </cell>
          <cell r="CN94">
            <v>1101</v>
          </cell>
          <cell r="CP94">
            <v>1203</v>
          </cell>
          <cell r="CQ94">
            <v>1173</v>
          </cell>
          <cell r="CR94">
            <v>1142</v>
          </cell>
          <cell r="CS94">
            <v>1101</v>
          </cell>
          <cell r="CT94">
            <v>1101</v>
          </cell>
          <cell r="CV94">
            <v>1203</v>
          </cell>
          <cell r="CW94">
            <v>1173</v>
          </cell>
          <cell r="CX94">
            <v>1142</v>
          </cell>
          <cell r="CY94">
            <v>1101</v>
          </cell>
          <cell r="CZ94">
            <v>1101</v>
          </cell>
          <cell r="DB94">
            <v>0</v>
          </cell>
          <cell r="DC94">
            <v>0</v>
          </cell>
          <cell r="DD94">
            <v>0</v>
          </cell>
          <cell r="DE94">
            <v>0</v>
          </cell>
          <cell r="DF94">
            <v>0</v>
          </cell>
          <cell r="DH94">
            <v>0</v>
          </cell>
          <cell r="DI94">
            <v>0</v>
          </cell>
          <cell r="DJ94">
            <v>0</v>
          </cell>
          <cell r="DK94">
            <v>0</v>
          </cell>
          <cell r="DL94">
            <v>0</v>
          </cell>
          <cell r="DN94">
            <v>0</v>
          </cell>
          <cell r="DO94">
            <v>0</v>
          </cell>
          <cell r="DP94">
            <v>0</v>
          </cell>
          <cell r="DQ94">
            <v>0</v>
          </cell>
          <cell r="DR94">
            <v>0</v>
          </cell>
          <cell r="DU94">
            <v>0</v>
          </cell>
          <cell r="DV94">
            <v>0</v>
          </cell>
          <cell r="DW94">
            <v>0</v>
          </cell>
          <cell r="DX94">
            <v>0</v>
          </cell>
          <cell r="DY94">
            <v>0</v>
          </cell>
          <cell r="EA94">
            <v>0</v>
          </cell>
          <cell r="EB94">
            <v>0</v>
          </cell>
          <cell r="EC94">
            <v>0</v>
          </cell>
          <cell r="ED94">
            <v>0</v>
          </cell>
          <cell r="EE94">
            <v>0</v>
          </cell>
          <cell r="EG94">
            <v>0</v>
          </cell>
          <cell r="EH94">
            <v>0</v>
          </cell>
          <cell r="EI94">
            <v>0</v>
          </cell>
          <cell r="EJ94">
            <v>0</v>
          </cell>
          <cell r="EK94">
            <v>0</v>
          </cell>
          <cell r="EM94">
            <v>1203</v>
          </cell>
          <cell r="EN94">
            <v>1173</v>
          </cell>
          <cell r="EO94">
            <v>1142</v>
          </cell>
          <cell r="EP94">
            <v>1101</v>
          </cell>
          <cell r="EQ94">
            <v>1101</v>
          </cell>
          <cell r="ES94">
            <v>1307</v>
          </cell>
          <cell r="ET94">
            <v>1375</v>
          </cell>
          <cell r="EU94">
            <v>1142</v>
          </cell>
          <cell r="EV94">
            <v>1101</v>
          </cell>
          <cell r="EW94">
            <v>1101</v>
          </cell>
          <cell r="EY94">
            <v>1307</v>
          </cell>
          <cell r="EZ94">
            <v>1379</v>
          </cell>
          <cell r="FA94">
            <v>1232</v>
          </cell>
          <cell r="FB94">
            <v>1159</v>
          </cell>
          <cell r="FC94">
            <v>1159</v>
          </cell>
          <cell r="FE94">
            <v>1307</v>
          </cell>
          <cell r="FF94">
            <v>1379</v>
          </cell>
          <cell r="FG94">
            <v>1232</v>
          </cell>
          <cell r="FH94">
            <v>1159</v>
          </cell>
          <cell r="FI94">
            <v>1159</v>
          </cell>
          <cell r="FK94">
            <v>1307</v>
          </cell>
          <cell r="FL94">
            <v>1379</v>
          </cell>
          <cell r="FM94">
            <v>1232</v>
          </cell>
          <cell r="FN94">
            <v>1159</v>
          </cell>
          <cell r="FO94">
            <v>1159</v>
          </cell>
          <cell r="FQ94">
            <v>1307</v>
          </cell>
          <cell r="FR94">
            <v>1426</v>
          </cell>
          <cell r="FS94">
            <v>1384</v>
          </cell>
          <cell r="FT94">
            <v>1159</v>
          </cell>
          <cell r="FU94">
            <v>1159</v>
          </cell>
          <cell r="FW94">
            <v>1307</v>
          </cell>
          <cell r="FX94">
            <v>1379</v>
          </cell>
          <cell r="FY94">
            <v>1315</v>
          </cell>
          <cell r="FZ94">
            <v>1159</v>
          </cell>
          <cell r="GA94">
            <v>1159</v>
          </cell>
          <cell r="GC94">
            <v>1307</v>
          </cell>
          <cell r="GD94">
            <v>1426</v>
          </cell>
          <cell r="GE94">
            <v>913</v>
          </cell>
          <cell r="GF94">
            <v>0</v>
          </cell>
          <cell r="GG94">
            <v>0</v>
          </cell>
          <cell r="GI94">
            <v>1307</v>
          </cell>
          <cell r="GJ94">
            <v>1426</v>
          </cell>
          <cell r="GK94">
            <v>913</v>
          </cell>
          <cell r="GL94">
            <v>1004</v>
          </cell>
          <cell r="GM94">
            <v>1004</v>
          </cell>
          <cell r="GO94">
            <v>1307</v>
          </cell>
          <cell r="GP94">
            <v>1426</v>
          </cell>
          <cell r="GQ94">
            <v>913</v>
          </cell>
          <cell r="GR94">
            <v>1004</v>
          </cell>
          <cell r="GS94">
            <v>1004</v>
          </cell>
          <cell r="GU94">
            <v>0</v>
          </cell>
          <cell r="GV94">
            <v>0</v>
          </cell>
          <cell r="GW94">
            <v>0</v>
          </cell>
          <cell r="GX94">
            <v>0</v>
          </cell>
          <cell r="GY94">
            <v>0</v>
          </cell>
          <cell r="HA94">
            <v>0</v>
          </cell>
          <cell r="HB94">
            <v>0</v>
          </cell>
          <cell r="HC94">
            <v>0</v>
          </cell>
          <cell r="HD94">
            <v>0</v>
          </cell>
          <cell r="HE94">
            <v>0</v>
          </cell>
          <cell r="HG94">
            <v>1307</v>
          </cell>
          <cell r="HH94">
            <v>0</v>
          </cell>
          <cell r="HI94">
            <v>0</v>
          </cell>
          <cell r="HJ94">
            <v>0</v>
          </cell>
          <cell r="HK94">
            <v>0</v>
          </cell>
          <cell r="HM94">
            <v>1307</v>
          </cell>
          <cell r="HN94">
            <v>1339</v>
          </cell>
          <cell r="HO94">
            <v>1232</v>
          </cell>
          <cell r="HP94">
            <v>1159</v>
          </cell>
          <cell r="HQ94">
            <v>1159</v>
          </cell>
          <cell r="HS94">
            <v>1307</v>
          </cell>
          <cell r="HT94">
            <v>1379</v>
          </cell>
          <cell r="HU94">
            <v>1379</v>
          </cell>
          <cell r="HV94">
            <v>1379</v>
          </cell>
          <cell r="HW94">
            <v>1379</v>
          </cell>
          <cell r="HY94">
            <v>1307</v>
          </cell>
          <cell r="HZ94">
            <v>1379</v>
          </cell>
          <cell r="IA94">
            <v>1379</v>
          </cell>
          <cell r="IB94">
            <v>1379</v>
          </cell>
          <cell r="IC94">
            <v>1379</v>
          </cell>
          <cell r="IE94">
            <v>1307</v>
          </cell>
          <cell r="IF94">
            <v>1426</v>
          </cell>
          <cell r="IG94">
            <v>1379</v>
          </cell>
          <cell r="IH94">
            <v>1379</v>
          </cell>
          <cell r="II94">
            <v>1379</v>
          </cell>
          <cell r="IK94">
            <v>1307</v>
          </cell>
          <cell r="IL94">
            <v>0</v>
          </cell>
          <cell r="IM94">
            <v>1315</v>
          </cell>
          <cell r="IN94">
            <v>1315</v>
          </cell>
          <cell r="IO94">
            <v>1315</v>
          </cell>
          <cell r="IQ94">
            <v>1307</v>
          </cell>
          <cell r="IR94">
            <v>1426</v>
          </cell>
          <cell r="IS94">
            <v>913</v>
          </cell>
          <cell r="IT94">
            <v>913</v>
          </cell>
          <cell r="IU94">
            <v>913</v>
          </cell>
          <cell r="IW94">
            <v>1307</v>
          </cell>
          <cell r="IX94">
            <v>1426</v>
          </cell>
          <cell r="IY94">
            <v>913</v>
          </cell>
          <cell r="IZ94">
            <v>0</v>
          </cell>
          <cell r="JA94">
            <v>0</v>
          </cell>
          <cell r="JC94">
            <v>1307</v>
          </cell>
          <cell r="JD94">
            <v>1426</v>
          </cell>
          <cell r="JE94">
            <v>913</v>
          </cell>
          <cell r="JF94">
            <v>1004</v>
          </cell>
          <cell r="JG94">
            <v>1004</v>
          </cell>
          <cell r="JJ94">
            <v>0</v>
          </cell>
          <cell r="JK94">
            <v>0</v>
          </cell>
          <cell r="JL94">
            <v>0</v>
          </cell>
          <cell r="JM94">
            <v>0</v>
          </cell>
          <cell r="JN94">
            <v>0</v>
          </cell>
          <cell r="JP94">
            <v>1307</v>
          </cell>
          <cell r="JQ94">
            <v>0</v>
          </cell>
          <cell r="JR94">
            <v>0</v>
          </cell>
          <cell r="JS94">
            <v>0</v>
          </cell>
          <cell r="JT94">
            <v>0</v>
          </cell>
          <cell r="JV94">
            <v>1307</v>
          </cell>
          <cell r="JW94">
            <v>1339</v>
          </cell>
          <cell r="JX94">
            <v>1232</v>
          </cell>
          <cell r="JY94">
            <v>1159</v>
          </cell>
          <cell r="JZ94">
            <v>1159</v>
          </cell>
          <cell r="KB94">
            <v>1307</v>
          </cell>
          <cell r="KC94">
            <v>1339</v>
          </cell>
          <cell r="KD94">
            <v>1232</v>
          </cell>
          <cell r="KE94">
            <v>1159</v>
          </cell>
          <cell r="KF94">
            <v>1159</v>
          </cell>
          <cell r="KH94">
            <v>1307</v>
          </cell>
          <cell r="KI94">
            <v>1339</v>
          </cell>
          <cell r="KJ94">
            <v>1232</v>
          </cell>
          <cell r="KK94">
            <v>1159</v>
          </cell>
          <cell r="KL94">
            <v>1159</v>
          </cell>
          <cell r="KN94">
            <v>1307</v>
          </cell>
          <cell r="KO94">
            <v>1426</v>
          </cell>
          <cell r="KP94">
            <v>1315</v>
          </cell>
          <cell r="KQ94">
            <v>1159</v>
          </cell>
          <cell r="KR94">
            <v>1159</v>
          </cell>
          <cell r="KT94">
            <v>1307</v>
          </cell>
          <cell r="KU94">
            <v>1426</v>
          </cell>
          <cell r="KV94">
            <v>913</v>
          </cell>
          <cell r="KW94">
            <v>1004</v>
          </cell>
          <cell r="KX94">
            <v>1004</v>
          </cell>
          <cell r="KZ94">
            <v>1307</v>
          </cell>
          <cell r="LA94">
            <v>1426</v>
          </cell>
          <cell r="LB94">
            <v>913</v>
          </cell>
          <cell r="LC94">
            <v>1004</v>
          </cell>
          <cell r="LD94">
            <v>1004</v>
          </cell>
          <cell r="LF94">
            <v>0</v>
          </cell>
          <cell r="LG94">
            <v>0</v>
          </cell>
          <cell r="LH94">
            <v>0</v>
          </cell>
          <cell r="LI94">
            <v>0</v>
          </cell>
          <cell r="LJ94">
            <v>0</v>
          </cell>
          <cell r="LL94">
            <v>913</v>
          </cell>
        </row>
        <row r="95">
          <cell r="B95" t="str">
            <v>HC-Reported</v>
          </cell>
          <cell r="C95" t="str">
            <v>Headcount-Reported</v>
          </cell>
          <cell r="J95">
            <v>11628</v>
          </cell>
          <cell r="K95">
            <v>11446</v>
          </cell>
          <cell r="L95">
            <v>11279</v>
          </cell>
          <cell r="M95">
            <v>10946</v>
          </cell>
          <cell r="N95">
            <v>10946</v>
          </cell>
          <cell r="P95">
            <v>10890</v>
          </cell>
          <cell r="Q95">
            <v>10895</v>
          </cell>
          <cell r="R95">
            <v>10388</v>
          </cell>
          <cell r="S95">
            <v>9975</v>
          </cell>
          <cell r="T95">
            <v>9975</v>
          </cell>
          <cell r="AB95">
            <v>11628</v>
          </cell>
          <cell r="AC95">
            <v>11446</v>
          </cell>
          <cell r="AD95">
            <v>11279</v>
          </cell>
          <cell r="AE95">
            <v>10946</v>
          </cell>
          <cell r="AF95">
            <v>10946</v>
          </cell>
          <cell r="AH95">
            <v>10890</v>
          </cell>
          <cell r="AI95">
            <v>10895</v>
          </cell>
          <cell r="AJ95">
            <v>10388</v>
          </cell>
          <cell r="AK95">
            <v>9975</v>
          </cell>
          <cell r="AL95">
            <v>9975</v>
          </cell>
          <cell r="AN95">
            <v>0</v>
          </cell>
          <cell r="AO95">
            <v>0</v>
          </cell>
          <cell r="AP95">
            <v>0</v>
          </cell>
          <cell r="AQ95">
            <v>0</v>
          </cell>
          <cell r="AR95">
            <v>0</v>
          </cell>
          <cell r="AT95">
            <v>0</v>
          </cell>
          <cell r="AU95">
            <v>0</v>
          </cell>
          <cell r="AV95">
            <v>0</v>
          </cell>
          <cell r="AW95">
            <v>0</v>
          </cell>
          <cell r="AX95">
            <v>0</v>
          </cell>
          <cell r="AZ95">
            <v>0</v>
          </cell>
          <cell r="BA95">
            <v>0</v>
          </cell>
          <cell r="BB95">
            <v>0</v>
          </cell>
          <cell r="BC95">
            <v>0</v>
          </cell>
          <cell r="BD95">
            <v>0</v>
          </cell>
          <cell r="BF95">
            <v>0</v>
          </cell>
          <cell r="BG95">
            <v>0</v>
          </cell>
          <cell r="BH95">
            <v>0</v>
          </cell>
          <cell r="BI95">
            <v>0</v>
          </cell>
          <cell r="BJ95">
            <v>0</v>
          </cell>
          <cell r="BL95">
            <v>0</v>
          </cell>
          <cell r="BM95">
            <v>0</v>
          </cell>
          <cell r="BN95">
            <v>0</v>
          </cell>
          <cell r="BO95">
            <v>0</v>
          </cell>
          <cell r="BP95">
            <v>0</v>
          </cell>
          <cell r="BR95">
            <v>0</v>
          </cell>
          <cell r="BS95">
            <v>0</v>
          </cell>
          <cell r="BT95">
            <v>0</v>
          </cell>
          <cell r="BU95">
            <v>0</v>
          </cell>
          <cell r="BV95">
            <v>0</v>
          </cell>
          <cell r="BX95">
            <v>0</v>
          </cell>
          <cell r="BY95">
            <v>0</v>
          </cell>
          <cell r="BZ95">
            <v>0</v>
          </cell>
          <cell r="CA95">
            <v>0</v>
          </cell>
          <cell r="CB95">
            <v>0</v>
          </cell>
          <cell r="CD95">
            <v>11266</v>
          </cell>
          <cell r="CE95">
            <v>11218</v>
          </cell>
          <cell r="CF95">
            <v>11199</v>
          </cell>
          <cell r="CG95">
            <v>11159</v>
          </cell>
          <cell r="CH95">
            <v>11159</v>
          </cell>
          <cell r="CJ95">
            <v>11266</v>
          </cell>
          <cell r="CK95">
            <v>11218</v>
          </cell>
          <cell r="CL95">
            <v>11199</v>
          </cell>
          <cell r="CM95">
            <v>11159</v>
          </cell>
          <cell r="CN95">
            <v>11159</v>
          </cell>
          <cell r="CP95">
            <v>11266</v>
          </cell>
          <cell r="CQ95">
            <v>11218</v>
          </cell>
          <cell r="CR95">
            <v>11199</v>
          </cell>
          <cell r="CS95">
            <v>11159</v>
          </cell>
          <cell r="CT95">
            <v>11159</v>
          </cell>
          <cell r="CV95">
            <v>11266</v>
          </cell>
          <cell r="CW95">
            <v>11218</v>
          </cell>
          <cell r="CX95">
            <v>11199</v>
          </cell>
          <cell r="CY95">
            <v>11159</v>
          </cell>
          <cell r="CZ95">
            <v>11159</v>
          </cell>
          <cell r="DB95">
            <v>0</v>
          </cell>
          <cell r="DC95">
            <v>0</v>
          </cell>
          <cell r="DD95">
            <v>0</v>
          </cell>
          <cell r="DE95">
            <v>0</v>
          </cell>
          <cell r="DF95">
            <v>0</v>
          </cell>
          <cell r="DH95">
            <v>0</v>
          </cell>
          <cell r="DI95">
            <v>0</v>
          </cell>
          <cell r="DJ95">
            <v>0</v>
          </cell>
          <cell r="DK95">
            <v>0</v>
          </cell>
          <cell r="DL95">
            <v>0</v>
          </cell>
          <cell r="DN95">
            <v>0</v>
          </cell>
          <cell r="DO95">
            <v>0</v>
          </cell>
          <cell r="DP95">
            <v>0</v>
          </cell>
          <cell r="DQ95">
            <v>0</v>
          </cell>
          <cell r="DR95">
            <v>0</v>
          </cell>
          <cell r="DU95">
            <v>0</v>
          </cell>
          <cell r="DV95">
            <v>0</v>
          </cell>
          <cell r="DW95">
            <v>0</v>
          </cell>
          <cell r="DX95">
            <v>0</v>
          </cell>
          <cell r="DY95">
            <v>0</v>
          </cell>
          <cell r="EA95">
            <v>0</v>
          </cell>
          <cell r="EB95">
            <v>0</v>
          </cell>
          <cell r="EC95">
            <v>0</v>
          </cell>
          <cell r="ED95">
            <v>0</v>
          </cell>
          <cell r="EE95">
            <v>0</v>
          </cell>
          <cell r="EG95">
            <v>0</v>
          </cell>
          <cell r="EH95">
            <v>0</v>
          </cell>
          <cell r="EI95">
            <v>0</v>
          </cell>
          <cell r="EJ95">
            <v>0</v>
          </cell>
          <cell r="EK95">
            <v>0</v>
          </cell>
          <cell r="EM95">
            <v>11266</v>
          </cell>
          <cell r="EN95">
            <v>11218</v>
          </cell>
          <cell r="EO95">
            <v>11199</v>
          </cell>
          <cell r="EP95">
            <v>11159</v>
          </cell>
          <cell r="EQ95">
            <v>11159</v>
          </cell>
          <cell r="ES95">
            <v>10890</v>
          </cell>
          <cell r="ET95">
            <v>10975</v>
          </cell>
          <cell r="EU95">
            <v>11199</v>
          </cell>
          <cell r="EV95">
            <v>11159</v>
          </cell>
          <cell r="EW95">
            <v>11159</v>
          </cell>
          <cell r="EY95">
            <v>10890</v>
          </cell>
          <cell r="EZ95">
            <v>10935</v>
          </cell>
          <cell r="FA95">
            <v>11363</v>
          </cell>
          <cell r="FB95">
            <v>11393</v>
          </cell>
          <cell r="FC95">
            <v>11393</v>
          </cell>
          <cell r="FE95">
            <v>10890</v>
          </cell>
          <cell r="FF95">
            <v>10935</v>
          </cell>
          <cell r="FG95">
            <v>11363</v>
          </cell>
          <cell r="FH95">
            <v>11393</v>
          </cell>
          <cell r="FI95">
            <v>11393</v>
          </cell>
          <cell r="FK95">
            <v>10890</v>
          </cell>
          <cell r="FL95">
            <v>10935</v>
          </cell>
          <cell r="FM95">
            <v>11363</v>
          </cell>
          <cell r="FN95">
            <v>11393</v>
          </cell>
          <cell r="FO95">
            <v>11393</v>
          </cell>
          <cell r="FQ95">
            <v>10890</v>
          </cell>
          <cell r="FR95">
            <v>10895</v>
          </cell>
          <cell r="FS95">
            <v>10899</v>
          </cell>
          <cell r="FT95">
            <v>11393</v>
          </cell>
          <cell r="FU95">
            <v>11393</v>
          </cell>
          <cell r="FW95">
            <v>10890</v>
          </cell>
          <cell r="FX95">
            <v>10935</v>
          </cell>
          <cell r="FY95">
            <v>10810</v>
          </cell>
          <cell r="FZ95">
            <v>11393</v>
          </cell>
          <cell r="GA95">
            <v>11393</v>
          </cell>
          <cell r="GC95">
            <v>10890</v>
          </cell>
          <cell r="GD95">
            <v>10895</v>
          </cell>
          <cell r="GE95">
            <v>10388</v>
          </cell>
          <cell r="GF95">
            <v>0</v>
          </cell>
          <cell r="GG95">
            <v>0</v>
          </cell>
          <cell r="GI95">
            <v>10890</v>
          </cell>
          <cell r="GJ95">
            <v>10895</v>
          </cell>
          <cell r="GK95">
            <v>10388</v>
          </cell>
          <cell r="GL95">
            <v>10570</v>
          </cell>
          <cell r="GM95">
            <v>10570</v>
          </cell>
          <cell r="GO95">
            <v>10890</v>
          </cell>
          <cell r="GP95">
            <v>10895</v>
          </cell>
          <cell r="GQ95">
            <v>10388</v>
          </cell>
          <cell r="GR95">
            <v>10570</v>
          </cell>
          <cell r="GS95">
            <v>10570</v>
          </cell>
          <cell r="GU95">
            <v>0</v>
          </cell>
          <cell r="GV95">
            <v>0</v>
          </cell>
          <cell r="GW95">
            <v>0</v>
          </cell>
          <cell r="GX95">
            <v>0</v>
          </cell>
          <cell r="GY95">
            <v>0</v>
          </cell>
          <cell r="HA95">
            <v>0</v>
          </cell>
          <cell r="HB95">
            <v>0</v>
          </cell>
          <cell r="HC95">
            <v>0</v>
          </cell>
          <cell r="HD95">
            <v>0</v>
          </cell>
          <cell r="HE95">
            <v>0</v>
          </cell>
          <cell r="HG95">
            <v>10890</v>
          </cell>
          <cell r="HH95">
            <v>0</v>
          </cell>
          <cell r="HI95">
            <v>0</v>
          </cell>
          <cell r="HJ95">
            <v>0</v>
          </cell>
          <cell r="HK95">
            <v>0</v>
          </cell>
          <cell r="HM95">
            <v>10890</v>
          </cell>
          <cell r="HN95">
            <v>11422</v>
          </cell>
          <cell r="HO95">
            <v>11363</v>
          </cell>
          <cell r="HP95">
            <v>11393</v>
          </cell>
          <cell r="HQ95">
            <v>11393</v>
          </cell>
          <cell r="HS95">
            <v>10890</v>
          </cell>
          <cell r="HT95">
            <v>10935</v>
          </cell>
          <cell r="HU95">
            <v>10935</v>
          </cell>
          <cell r="HV95">
            <v>10935</v>
          </cell>
          <cell r="HW95">
            <v>10935</v>
          </cell>
          <cell r="HY95">
            <v>10890</v>
          </cell>
          <cell r="HZ95">
            <v>10935</v>
          </cell>
          <cell r="IA95">
            <v>10935</v>
          </cell>
          <cell r="IB95">
            <v>10935</v>
          </cell>
          <cell r="IC95">
            <v>10935</v>
          </cell>
          <cell r="IE95">
            <v>10890</v>
          </cell>
          <cell r="IF95">
            <v>10895</v>
          </cell>
          <cell r="IG95">
            <v>10935</v>
          </cell>
          <cell r="IH95">
            <v>10935</v>
          </cell>
          <cell r="II95">
            <v>10935</v>
          </cell>
          <cell r="IK95">
            <v>10890</v>
          </cell>
          <cell r="IL95">
            <v>0</v>
          </cell>
          <cell r="IM95">
            <v>10810</v>
          </cell>
          <cell r="IN95">
            <v>10810</v>
          </cell>
          <cell r="IO95">
            <v>10810</v>
          </cell>
          <cell r="IQ95">
            <v>10890</v>
          </cell>
          <cell r="IR95">
            <v>10895</v>
          </cell>
          <cell r="IS95">
            <v>10388</v>
          </cell>
          <cell r="IT95">
            <v>10388</v>
          </cell>
          <cell r="IU95">
            <v>10388</v>
          </cell>
          <cell r="IW95">
            <v>10890</v>
          </cell>
          <cell r="IX95">
            <v>10895</v>
          </cell>
          <cell r="IY95">
            <v>10388</v>
          </cell>
          <cell r="IZ95">
            <v>0</v>
          </cell>
          <cell r="JA95">
            <v>0</v>
          </cell>
          <cell r="JC95">
            <v>10890</v>
          </cell>
          <cell r="JD95">
            <v>10895</v>
          </cell>
          <cell r="JE95">
            <v>10388</v>
          </cell>
          <cell r="JF95">
            <v>10570</v>
          </cell>
          <cell r="JG95">
            <v>10570</v>
          </cell>
          <cell r="JJ95">
            <v>0</v>
          </cell>
          <cell r="JK95">
            <v>0</v>
          </cell>
          <cell r="JL95">
            <v>0</v>
          </cell>
          <cell r="JM95">
            <v>0</v>
          </cell>
          <cell r="JN95">
            <v>0</v>
          </cell>
          <cell r="JP95">
            <v>10890</v>
          </cell>
          <cell r="JQ95">
            <v>0</v>
          </cell>
          <cell r="JR95">
            <v>0</v>
          </cell>
          <cell r="JS95">
            <v>0</v>
          </cell>
          <cell r="JT95">
            <v>0</v>
          </cell>
          <cell r="JV95">
            <v>10890</v>
          </cell>
          <cell r="JW95">
            <v>11422</v>
          </cell>
          <cell r="JX95">
            <v>11363</v>
          </cell>
          <cell r="JY95">
            <v>11393</v>
          </cell>
          <cell r="JZ95">
            <v>11393</v>
          </cell>
          <cell r="KB95">
            <v>10890</v>
          </cell>
          <cell r="KC95">
            <v>11422</v>
          </cell>
          <cell r="KD95">
            <v>11363</v>
          </cell>
          <cell r="KE95">
            <v>11393</v>
          </cell>
          <cell r="KF95">
            <v>11393</v>
          </cell>
          <cell r="KH95">
            <v>10890</v>
          </cell>
          <cell r="KI95">
            <v>11422</v>
          </cell>
          <cell r="KJ95">
            <v>11363</v>
          </cell>
          <cell r="KK95">
            <v>11393</v>
          </cell>
          <cell r="KL95">
            <v>11393</v>
          </cell>
          <cell r="KN95">
            <v>10890</v>
          </cell>
          <cell r="KO95">
            <v>10895</v>
          </cell>
          <cell r="KP95">
            <v>10810</v>
          </cell>
          <cell r="KQ95">
            <v>11393</v>
          </cell>
          <cell r="KR95">
            <v>11393</v>
          </cell>
          <cell r="KT95">
            <v>10890</v>
          </cell>
          <cell r="KU95">
            <v>10895</v>
          </cell>
          <cell r="KV95">
            <v>10388</v>
          </cell>
          <cell r="KW95">
            <v>10627</v>
          </cell>
          <cell r="KX95">
            <v>10627</v>
          </cell>
          <cell r="KZ95">
            <v>10890</v>
          </cell>
          <cell r="LA95">
            <v>10895</v>
          </cell>
          <cell r="LB95">
            <v>10388</v>
          </cell>
          <cell r="LC95">
            <v>10570</v>
          </cell>
          <cell r="LD95">
            <v>10570</v>
          </cell>
          <cell r="LF95">
            <v>0</v>
          </cell>
          <cell r="LG95">
            <v>0</v>
          </cell>
          <cell r="LH95">
            <v>0</v>
          </cell>
          <cell r="LI95">
            <v>0</v>
          </cell>
          <cell r="LJ95">
            <v>0</v>
          </cell>
          <cell r="LL95">
            <v>10388</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5D7B2-F2D3-4B60-978A-19814A0AA257}">
  <dimension ref="A1:N13"/>
  <sheetViews>
    <sheetView workbookViewId="0">
      <selection activeCell="B16" sqref="B16"/>
    </sheetView>
  </sheetViews>
  <sheetFormatPr defaultColWidth="9.296875" defaultRowHeight="14.5" x14ac:dyDescent="0.35"/>
  <cols>
    <col min="1" max="1" width="27" style="356" bestFit="1" customWidth="1"/>
    <col min="2" max="2" width="22.796875" style="356" bestFit="1" customWidth="1"/>
    <col min="3" max="13" width="9.296875" style="356"/>
    <col min="14" max="14" width="0" style="356" hidden="1" customWidth="1"/>
    <col min="15" max="16384" width="9.296875" style="356"/>
  </cols>
  <sheetData>
    <row r="1" spans="1:14" x14ac:dyDescent="0.35">
      <c r="A1" s="356" t="s">
        <v>162</v>
      </c>
      <c r="B1" s="356">
        <v>2019</v>
      </c>
      <c r="D1" s="357"/>
      <c r="E1" s="356" t="s">
        <v>163</v>
      </c>
      <c r="G1" s="361"/>
      <c r="H1" s="361"/>
    </row>
    <row r="2" spans="1:14" x14ac:dyDescent="0.35">
      <c r="A2" s="356" t="s">
        <v>164</v>
      </c>
      <c r="B2" s="357">
        <v>3</v>
      </c>
      <c r="N2" s="356">
        <v>1</v>
      </c>
    </row>
    <row r="3" spans="1:14" x14ac:dyDescent="0.35">
      <c r="A3" s="356" t="s">
        <v>165</v>
      </c>
      <c r="B3" s="358" t="str">
        <f>IF(B2=1, "March 30, 2019", IF(B2=2, "June 29, 2019", IF(B2=3, "September 28, 2019", IF(B2=4, "December 28, 2019"))))</f>
        <v>September 28, 2019</v>
      </c>
      <c r="N3" s="356">
        <v>2</v>
      </c>
    </row>
    <row r="4" spans="1:14" x14ac:dyDescent="0.35">
      <c r="A4" s="356" t="s">
        <v>166</v>
      </c>
      <c r="B4" s="358" t="str">
        <f>IF(B2=1, "December 29, 2018", IF(B2=2, "March 30, 2019", IF(B2=3, "June 29, 2019", IF(B2=4, "September 28, 2019"))))</f>
        <v>June 29, 2019</v>
      </c>
      <c r="N4" s="356">
        <v>3</v>
      </c>
    </row>
    <row r="5" spans="1:14" x14ac:dyDescent="0.35">
      <c r="A5" s="356" t="s">
        <v>167</v>
      </c>
      <c r="B5" s="358" t="str">
        <f>IF(B2=1, "March 31, 2018", IF(B2=2, "June 30, 2018", IF(B2=3, "September 29, 2018", IF(B2=4, "December 29, 2018"))))</f>
        <v>September 29, 2018</v>
      </c>
      <c r="N5" s="356">
        <v>4</v>
      </c>
    </row>
    <row r="6" spans="1:14" x14ac:dyDescent="0.35">
      <c r="A6" s="356" t="s">
        <v>168</v>
      </c>
      <c r="B6" s="359">
        <v>43463</v>
      </c>
    </row>
    <row r="7" spans="1:14" x14ac:dyDescent="0.35">
      <c r="A7" s="356" t="s">
        <v>169</v>
      </c>
      <c r="B7" s="358" t="s">
        <v>4</v>
      </c>
    </row>
    <row r="8" spans="1:14" x14ac:dyDescent="0.35">
      <c r="A8" s="356" t="s">
        <v>170</v>
      </c>
      <c r="B8" s="360" t="str">
        <f>IF(B2=1, "Three Months Ended", IF(B2=2, "Six Months Ended", IF(B2=3, "Nine Months Ended")))</f>
        <v>Nine Months Ended</v>
      </c>
    </row>
    <row r="9" spans="1:14" x14ac:dyDescent="0.35">
      <c r="A9" s="356" t="s">
        <v>164</v>
      </c>
      <c r="B9" s="360" t="str">
        <f>IF(B2=1, "Q1'19", IF(B2=2, "Q2'19", IF(B2=3, "Q3'19", IF(B2=4, "Q4'19"))))</f>
        <v>Q3'19</v>
      </c>
    </row>
    <row r="10" spans="1:14" x14ac:dyDescent="0.35">
      <c r="A10" s="356" t="s">
        <v>171</v>
      </c>
      <c r="B10" s="360" t="str">
        <f>IF(B2=1, "Q4'18", IF(B2=2, "Q1'19", IF(B2=3, "Q2'19", IF(B2=4, "Q3'19"))))</f>
        <v>Q2'19</v>
      </c>
    </row>
    <row r="11" spans="1:14" x14ac:dyDescent="0.35">
      <c r="A11" s="356" t="s">
        <v>172</v>
      </c>
      <c r="B11" s="360" t="str">
        <f>IF(B2=1, "Q1'18", IF(B2=2, "Q2'18", IF(B2=3, "Q3'18", IF(B2=4, "Q4'18"))))</f>
        <v>Q3'18</v>
      </c>
    </row>
    <row r="12" spans="1:14" x14ac:dyDescent="0.35">
      <c r="A12" s="356" t="s">
        <v>173</v>
      </c>
      <c r="B12" s="360" t="str">
        <f>IF(B2=1, "Q1'19", IF(B2=2, "1H19", IF(B2=3, "Q3'19 YTD", IF(B2=4, "2019"))))</f>
        <v>Q3'19 YTD</v>
      </c>
    </row>
    <row r="13" spans="1:14" x14ac:dyDescent="0.35">
      <c r="A13" s="356" t="s">
        <v>174</v>
      </c>
      <c r="B13" s="360" t="str">
        <f>IF(B2=1, "Q1'18", IF(B2=2, "1H18", IF(B2=3, "Q3'18 YTD", IF(B2=4, "2018"))))</f>
        <v>Q3'18 YTD</v>
      </c>
    </row>
  </sheetData>
  <dataValidations count="1">
    <dataValidation type="list" allowBlank="1" showInputMessage="1" showErrorMessage="1" sqref="B2" xr:uid="{11E588C9-E224-4C32-A45E-00AB06BE71F7}">
      <formula1>$N$2:$N$5</formula1>
    </dataValidation>
  </dataValidations>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95"/>
  <sheetViews>
    <sheetView workbookViewId="0">
      <selection activeCell="D23" sqref="D23"/>
    </sheetView>
  </sheetViews>
  <sheetFormatPr defaultColWidth="21.5" defaultRowHeight="14" x14ac:dyDescent="0.3"/>
  <cols>
    <col min="1" max="1" width="5" style="26" customWidth="1"/>
    <col min="2" max="2" width="6.69921875" style="26" customWidth="1"/>
    <col min="3" max="3" width="71.69921875" style="26" customWidth="1"/>
    <col min="4" max="6" width="17.5" style="26" customWidth="1"/>
    <col min="7" max="7" width="3" style="26" customWidth="1"/>
    <col min="8" max="16384" width="21.5" style="26"/>
  </cols>
  <sheetData>
    <row r="1" spans="1:9" ht="15" customHeight="1" x14ac:dyDescent="0.3">
      <c r="B1" s="2"/>
      <c r="C1" s="2"/>
      <c r="D1" s="2"/>
      <c r="E1" s="2"/>
      <c r="F1" s="2"/>
    </row>
    <row r="2" spans="1:9" ht="32.5" customHeight="1" x14ac:dyDescent="0.3">
      <c r="B2" s="80">
        <v>-1</v>
      </c>
      <c r="C2" s="462" t="s">
        <v>55</v>
      </c>
      <c r="D2" s="462"/>
      <c r="E2" s="462"/>
      <c r="F2" s="462"/>
      <c r="G2" s="462"/>
      <c r="H2" s="462"/>
      <c r="I2" s="462"/>
    </row>
    <row r="3" spans="1:9" ht="38.9" customHeight="1" x14ac:dyDescent="0.3">
      <c r="B3" s="80">
        <v>-2</v>
      </c>
      <c r="C3" s="462" t="s">
        <v>68</v>
      </c>
      <c r="D3" s="462"/>
      <c r="E3" s="462"/>
      <c r="F3" s="462"/>
      <c r="G3" s="462"/>
      <c r="H3" s="462"/>
      <c r="I3" s="462"/>
    </row>
    <row r="4" spans="1:9" ht="79.5" customHeight="1" x14ac:dyDescent="0.3">
      <c r="A4" s="98"/>
      <c r="B4" s="80">
        <v>-3</v>
      </c>
      <c r="C4" s="436" t="s">
        <v>78</v>
      </c>
      <c r="D4" s="436"/>
      <c r="E4" s="436"/>
      <c r="F4" s="436"/>
      <c r="G4" s="436"/>
      <c r="H4" s="436"/>
      <c r="I4" s="436"/>
    </row>
    <row r="5" spans="1:9" ht="15" customHeight="1" x14ac:dyDescent="0.3">
      <c r="B5" s="27"/>
      <c r="C5" s="34"/>
      <c r="D5" s="2"/>
      <c r="E5" s="2"/>
      <c r="F5" s="2"/>
    </row>
    <row r="6" spans="1:9" ht="15" customHeight="1" x14ac:dyDescent="0.3">
      <c r="B6" s="35">
        <v>-4</v>
      </c>
      <c r="C6" s="438" t="s">
        <v>70</v>
      </c>
      <c r="D6" s="438"/>
      <c r="E6" s="438"/>
      <c r="F6" s="2"/>
    </row>
    <row r="7" spans="1:9" ht="15" customHeight="1" x14ac:dyDescent="0.3">
      <c r="B7" s="2"/>
      <c r="C7" s="2"/>
      <c r="D7" s="434" t="s">
        <v>4</v>
      </c>
      <c r="E7" s="440"/>
      <c r="F7" s="440"/>
      <c r="H7" s="463" t="s">
        <v>74</v>
      </c>
      <c r="I7" s="463"/>
    </row>
    <row r="8" spans="1:9" ht="30" customHeight="1" x14ac:dyDescent="0.3">
      <c r="B8" s="2"/>
      <c r="C8" s="2"/>
      <c r="D8" s="28" t="s">
        <v>66</v>
      </c>
      <c r="E8" s="28" t="s">
        <v>79</v>
      </c>
      <c r="F8" s="28" t="s">
        <v>80</v>
      </c>
      <c r="H8" s="104" t="s">
        <v>81</v>
      </c>
      <c r="I8" s="104" t="s">
        <v>82</v>
      </c>
    </row>
    <row r="9" spans="1:9" ht="15" customHeight="1" x14ac:dyDescent="0.3">
      <c r="A9" s="2"/>
      <c r="B9" s="2"/>
      <c r="C9" s="26" t="s">
        <v>56</v>
      </c>
      <c r="D9" s="105">
        <v>-137</v>
      </c>
      <c r="E9" s="85">
        <v>-137</v>
      </c>
      <c r="F9" s="6">
        <v>63</v>
      </c>
      <c r="G9" s="98"/>
      <c r="H9" s="129">
        <v>-274</v>
      </c>
      <c r="I9" s="116">
        <v>112</v>
      </c>
    </row>
    <row r="10" spans="1:9" ht="15" hidden="1" customHeight="1" x14ac:dyDescent="0.3">
      <c r="B10" s="2"/>
      <c r="C10" s="26" t="s">
        <v>57</v>
      </c>
      <c r="D10" s="117">
        <v>0</v>
      </c>
      <c r="E10" s="117">
        <v>0</v>
      </c>
      <c r="F10" s="117">
        <v>0</v>
      </c>
      <c r="G10" s="98"/>
      <c r="H10" s="118"/>
      <c r="I10" s="118"/>
    </row>
    <row r="11" spans="1:9" ht="15" customHeight="1" x14ac:dyDescent="0.3">
      <c r="B11" s="2"/>
      <c r="C11" s="26" t="s">
        <v>71</v>
      </c>
      <c r="D11" s="117">
        <v>33</v>
      </c>
      <c r="E11" s="117">
        <v>0</v>
      </c>
      <c r="F11" s="117">
        <v>0</v>
      </c>
      <c r="G11" s="98"/>
      <c r="H11" s="117">
        <v>33</v>
      </c>
      <c r="I11" s="117">
        <v>0</v>
      </c>
    </row>
    <row r="12" spans="1:9" ht="15" customHeight="1" x14ac:dyDescent="0.3">
      <c r="B12" s="2"/>
      <c r="C12" s="26" t="s">
        <v>12</v>
      </c>
      <c r="D12" s="117">
        <v>0</v>
      </c>
      <c r="E12" s="130">
        <v>87</v>
      </c>
      <c r="F12" s="117">
        <v>0</v>
      </c>
      <c r="G12" s="98"/>
      <c r="H12" s="117">
        <v>87</v>
      </c>
      <c r="I12" s="117">
        <v>0</v>
      </c>
    </row>
    <row r="13" spans="1:9" ht="15" hidden="1" customHeight="1" x14ac:dyDescent="0.3">
      <c r="B13" s="2"/>
      <c r="C13" s="26" t="s">
        <v>58</v>
      </c>
      <c r="D13" s="117">
        <v>0</v>
      </c>
      <c r="E13" s="117">
        <v>0</v>
      </c>
      <c r="F13" s="117">
        <v>0</v>
      </c>
      <c r="G13" s="98"/>
      <c r="H13" s="117">
        <v>0</v>
      </c>
      <c r="I13" s="117">
        <v>0</v>
      </c>
    </row>
    <row r="14" spans="1:9" ht="15" customHeight="1" x14ac:dyDescent="0.3">
      <c r="B14" s="2"/>
      <c r="C14" s="26" t="s">
        <v>37</v>
      </c>
      <c r="D14" s="117">
        <v>17</v>
      </c>
      <c r="E14" s="130">
        <v>17</v>
      </c>
      <c r="F14" s="63">
        <v>21</v>
      </c>
      <c r="G14" s="98"/>
      <c r="H14" s="117">
        <v>34</v>
      </c>
      <c r="I14" s="119">
        <v>44</v>
      </c>
    </row>
    <row r="15" spans="1:9" ht="15" customHeight="1" x14ac:dyDescent="0.3">
      <c r="B15" s="2"/>
      <c r="C15" s="26" t="s">
        <v>11</v>
      </c>
      <c r="D15" s="117">
        <v>0</v>
      </c>
      <c r="E15" s="130">
        <v>3</v>
      </c>
      <c r="F15" s="63">
        <v>4</v>
      </c>
      <c r="G15" s="98"/>
      <c r="H15" s="117">
        <v>3</v>
      </c>
      <c r="I15" s="119">
        <v>7</v>
      </c>
    </row>
    <row r="16" spans="1:9" ht="15" customHeight="1" x14ac:dyDescent="0.3">
      <c r="B16" s="2"/>
      <c r="C16" s="26" t="s">
        <v>36</v>
      </c>
      <c r="D16" s="117">
        <v>45</v>
      </c>
      <c r="E16" s="130">
        <v>43</v>
      </c>
      <c r="F16" s="63">
        <v>49</v>
      </c>
      <c r="G16" s="98"/>
      <c r="H16" s="117">
        <v>88</v>
      </c>
      <c r="I16" s="119">
        <v>99</v>
      </c>
    </row>
    <row r="17" spans="2:9" ht="15" customHeight="1" x14ac:dyDescent="0.3">
      <c r="B17" s="2"/>
      <c r="C17" s="26" t="s">
        <v>59</v>
      </c>
      <c r="D17" s="117">
        <v>0</v>
      </c>
      <c r="E17" s="117">
        <v>0</v>
      </c>
      <c r="F17" s="117">
        <v>0</v>
      </c>
      <c r="G17" s="98"/>
      <c r="H17" s="117">
        <v>0</v>
      </c>
      <c r="I17" s="119">
        <v>14</v>
      </c>
    </row>
    <row r="18" spans="2:9" ht="15" customHeight="1" thickBot="1" x14ac:dyDescent="0.35">
      <c r="B18" s="2"/>
      <c r="C18" s="26" t="s">
        <v>60</v>
      </c>
      <c r="D18" s="131">
        <v>-42</v>
      </c>
      <c r="E18" s="132">
        <v>13</v>
      </c>
      <c r="F18" s="133">
        <v>137</v>
      </c>
      <c r="G18" s="98"/>
      <c r="H18" s="131">
        <v>-29</v>
      </c>
      <c r="I18" s="134">
        <v>276</v>
      </c>
    </row>
    <row r="19" spans="2:9" ht="30" customHeight="1" thickTop="1" x14ac:dyDescent="0.3">
      <c r="B19" s="2"/>
      <c r="C19" s="2"/>
      <c r="D19" s="2"/>
      <c r="E19" s="2"/>
      <c r="F19" s="2"/>
    </row>
    <row r="20" spans="2:9" ht="15" customHeight="1" x14ac:dyDescent="0.3">
      <c r="B20" s="35">
        <v>-5</v>
      </c>
      <c r="C20" s="7" t="s">
        <v>61</v>
      </c>
      <c r="D20" s="2"/>
      <c r="E20" s="2"/>
      <c r="F20" s="2"/>
    </row>
    <row r="21" spans="2:9" ht="15" customHeight="1" x14ac:dyDescent="0.3">
      <c r="B21" s="2"/>
      <c r="C21" s="2"/>
      <c r="D21" s="420" t="s">
        <v>4</v>
      </c>
      <c r="E21" s="439"/>
      <c r="F21" s="439"/>
      <c r="H21" s="461" t="s">
        <v>74</v>
      </c>
      <c r="I21" s="461"/>
    </row>
    <row r="22" spans="2:9" ht="30" customHeight="1" x14ac:dyDescent="0.3">
      <c r="B22" s="2"/>
      <c r="C22" s="2"/>
      <c r="D22" s="28" t="s">
        <v>66</v>
      </c>
      <c r="E22" s="28" t="s">
        <v>79</v>
      </c>
      <c r="F22" s="28" t="s">
        <v>80</v>
      </c>
      <c r="H22" s="106" t="s">
        <v>81</v>
      </c>
      <c r="I22" s="106" t="s">
        <v>82</v>
      </c>
    </row>
    <row r="23" spans="2:9" ht="15" customHeight="1" x14ac:dyDescent="0.3">
      <c r="B23" s="2"/>
      <c r="C23" s="26" t="s">
        <v>83</v>
      </c>
      <c r="D23" s="121">
        <v>-58</v>
      </c>
      <c r="E23" s="135">
        <v>-173</v>
      </c>
      <c r="F23" s="111">
        <v>-28</v>
      </c>
      <c r="G23" s="110"/>
      <c r="H23" s="121">
        <v>-231</v>
      </c>
      <c r="I23" s="114">
        <v>-232</v>
      </c>
    </row>
    <row r="24" spans="2:9" ht="15" customHeight="1" x14ac:dyDescent="0.3">
      <c r="B24" s="2"/>
      <c r="C24" s="26" t="s">
        <v>38</v>
      </c>
      <c r="D24" s="115">
        <v>-17</v>
      </c>
      <c r="E24" s="136">
        <v>-22</v>
      </c>
      <c r="F24" s="112">
        <v>-23</v>
      </c>
      <c r="G24" s="110"/>
      <c r="H24" s="115">
        <v>-39</v>
      </c>
      <c r="I24" s="112">
        <v>-44</v>
      </c>
    </row>
    <row r="25" spans="2:9" ht="15" customHeight="1" thickBot="1" x14ac:dyDescent="0.35">
      <c r="B25" s="2"/>
      <c r="C25" s="26" t="s">
        <v>62</v>
      </c>
      <c r="D25" s="113">
        <v>-75</v>
      </c>
      <c r="E25" s="113">
        <v>-195</v>
      </c>
      <c r="F25" s="137">
        <v>-51</v>
      </c>
      <c r="G25" s="110"/>
      <c r="H25" s="113">
        <v>-270</v>
      </c>
      <c r="I25" s="137">
        <v>-276</v>
      </c>
    </row>
    <row r="26" spans="2:9" ht="15" customHeight="1" thickTop="1" x14ac:dyDescent="0.3">
      <c r="B26" s="2"/>
      <c r="C26" s="2"/>
      <c r="D26" s="2"/>
      <c r="E26" s="2"/>
      <c r="F26" s="2"/>
      <c r="H26" s="107"/>
      <c r="I26" s="99"/>
    </row>
    <row r="27" spans="2:9" ht="18.75" customHeight="1" x14ac:dyDescent="0.3">
      <c r="B27" s="2"/>
      <c r="C27" s="2"/>
      <c r="D27" s="2"/>
      <c r="E27" s="2"/>
      <c r="F27" s="2"/>
      <c r="H27" s="93"/>
    </row>
    <row r="28" spans="2:9" ht="167.25" customHeight="1" x14ac:dyDescent="0.3">
      <c r="B28" s="2"/>
      <c r="C28" s="462" t="s">
        <v>84</v>
      </c>
      <c r="D28" s="462"/>
      <c r="E28" s="462"/>
      <c r="F28" s="462"/>
      <c r="G28" s="462"/>
      <c r="H28" s="462"/>
      <c r="I28" s="462"/>
    </row>
    <row r="29" spans="2:9" ht="95.25" customHeight="1" x14ac:dyDescent="0.3">
      <c r="B29" s="2"/>
      <c r="C29" s="436" t="s">
        <v>73</v>
      </c>
      <c r="D29" s="436"/>
      <c r="E29" s="436"/>
      <c r="F29" s="436"/>
      <c r="G29" s="436"/>
      <c r="H29" s="436"/>
      <c r="I29" s="436"/>
    </row>
    <row r="30" spans="2:9" ht="18.75" customHeight="1" x14ac:dyDescent="0.3">
      <c r="B30" s="2"/>
      <c r="C30" s="2"/>
      <c r="D30" s="2"/>
      <c r="E30" s="2"/>
      <c r="F30" s="2"/>
    </row>
    <row r="31" spans="2:9" ht="18.75" customHeight="1" x14ac:dyDescent="0.3">
      <c r="B31" s="2"/>
      <c r="C31" s="2"/>
      <c r="D31" s="2"/>
      <c r="E31" s="2"/>
      <c r="F31" s="2"/>
    </row>
    <row r="32" spans="2:9" ht="18.75" customHeight="1" x14ac:dyDescent="0.3">
      <c r="B32" s="2"/>
      <c r="C32" s="2"/>
      <c r="D32" s="2"/>
      <c r="E32" s="2"/>
      <c r="F32" s="2"/>
    </row>
    <row r="33" spans="2:6" x14ac:dyDescent="0.3">
      <c r="B33" s="2"/>
      <c r="C33" s="2"/>
      <c r="D33" s="2"/>
      <c r="E33" s="2"/>
      <c r="F33" s="2"/>
    </row>
    <row r="34" spans="2:6" x14ac:dyDescent="0.3">
      <c r="B34" s="2"/>
      <c r="C34" s="2"/>
      <c r="D34" s="2"/>
      <c r="E34" s="2"/>
      <c r="F34" s="2"/>
    </row>
    <row r="35" spans="2:6" x14ac:dyDescent="0.3">
      <c r="B35" s="2"/>
      <c r="C35" s="2"/>
      <c r="D35" s="2"/>
      <c r="E35" s="2"/>
      <c r="F35" s="2"/>
    </row>
    <row r="36" spans="2:6" x14ac:dyDescent="0.3">
      <c r="B36" s="2"/>
      <c r="C36" s="2"/>
      <c r="D36" s="2"/>
      <c r="E36" s="2"/>
      <c r="F36" s="2"/>
    </row>
    <row r="37" spans="2:6" x14ac:dyDescent="0.3">
      <c r="B37" s="2"/>
      <c r="C37" s="2"/>
      <c r="D37" s="2"/>
      <c r="E37" s="2"/>
      <c r="F37" s="2"/>
    </row>
    <row r="38" spans="2:6" x14ac:dyDescent="0.3">
      <c r="B38" s="2"/>
      <c r="C38" s="2"/>
      <c r="D38" s="2"/>
      <c r="E38" s="2"/>
      <c r="F38" s="2"/>
    </row>
    <row r="39" spans="2:6" x14ac:dyDescent="0.3">
      <c r="B39" s="2"/>
      <c r="C39" s="2"/>
      <c r="D39" s="2"/>
      <c r="E39" s="2"/>
      <c r="F39" s="2"/>
    </row>
    <row r="40" spans="2:6" x14ac:dyDescent="0.3">
      <c r="B40" s="2"/>
      <c r="C40" s="2"/>
      <c r="D40" s="2"/>
      <c r="E40" s="2"/>
      <c r="F40" s="2"/>
    </row>
    <row r="41" spans="2:6" x14ac:dyDescent="0.3">
      <c r="B41" s="2"/>
      <c r="C41" s="2"/>
      <c r="D41" s="2"/>
      <c r="E41" s="2"/>
      <c r="F41" s="2"/>
    </row>
    <row r="42" spans="2:6" x14ac:dyDescent="0.3">
      <c r="B42" s="2"/>
      <c r="C42" s="2"/>
      <c r="D42" s="2"/>
      <c r="E42" s="2"/>
      <c r="F42" s="2"/>
    </row>
    <row r="43" spans="2:6" x14ac:dyDescent="0.3">
      <c r="B43" s="2"/>
      <c r="C43" s="2"/>
      <c r="D43" s="2"/>
      <c r="E43" s="2"/>
      <c r="F43" s="2"/>
    </row>
    <row r="44" spans="2:6" x14ac:dyDescent="0.3">
      <c r="B44" s="2"/>
      <c r="C44" s="2"/>
      <c r="D44" s="2"/>
      <c r="E44" s="2"/>
      <c r="F44" s="2"/>
    </row>
    <row r="45" spans="2:6" x14ac:dyDescent="0.3">
      <c r="B45" s="2"/>
      <c r="C45" s="2"/>
      <c r="D45" s="2"/>
      <c r="E45" s="2"/>
      <c r="F45" s="2"/>
    </row>
    <row r="46" spans="2:6" x14ac:dyDescent="0.3">
      <c r="B46" s="2"/>
      <c r="C46" s="2"/>
      <c r="D46" s="2"/>
      <c r="E46" s="2"/>
      <c r="F46" s="2"/>
    </row>
    <row r="47" spans="2:6" x14ac:dyDescent="0.3">
      <c r="B47" s="2"/>
      <c r="C47" s="2"/>
      <c r="D47" s="2"/>
      <c r="E47" s="2"/>
      <c r="F47" s="2"/>
    </row>
    <row r="48" spans="2:6" x14ac:dyDescent="0.3">
      <c r="B48" s="2"/>
      <c r="C48" s="2"/>
      <c r="D48" s="2"/>
      <c r="E48" s="2"/>
      <c r="F48" s="2"/>
    </row>
    <row r="49" spans="2:6" x14ac:dyDescent="0.3">
      <c r="B49" s="2"/>
      <c r="C49" s="2"/>
      <c r="D49" s="2"/>
      <c r="E49" s="2"/>
      <c r="F49" s="2"/>
    </row>
    <row r="50" spans="2:6" x14ac:dyDescent="0.3">
      <c r="B50" s="2"/>
      <c r="C50" s="2"/>
      <c r="D50" s="2"/>
      <c r="E50" s="2"/>
      <c r="F50" s="2"/>
    </row>
    <row r="51" spans="2:6" x14ac:dyDescent="0.3">
      <c r="B51" s="2"/>
      <c r="C51" s="2"/>
      <c r="D51" s="2"/>
      <c r="E51" s="2"/>
      <c r="F51" s="2"/>
    </row>
    <row r="52" spans="2:6" x14ac:dyDescent="0.3">
      <c r="B52" s="2"/>
      <c r="C52" s="2"/>
      <c r="D52" s="2"/>
      <c r="E52" s="2"/>
      <c r="F52" s="2"/>
    </row>
    <row r="53" spans="2:6" x14ac:dyDescent="0.3">
      <c r="B53" s="2"/>
      <c r="C53" s="2"/>
      <c r="D53" s="2"/>
      <c r="E53" s="2"/>
      <c r="F53" s="2"/>
    </row>
    <row r="54" spans="2:6" x14ac:dyDescent="0.3">
      <c r="B54" s="2"/>
      <c r="C54" s="2"/>
      <c r="D54" s="2"/>
      <c r="E54" s="2"/>
      <c r="F54" s="2"/>
    </row>
    <row r="55" spans="2:6" x14ac:dyDescent="0.3">
      <c r="B55" s="2"/>
      <c r="C55" s="2"/>
      <c r="D55" s="2"/>
      <c r="E55" s="2"/>
      <c r="F55" s="2"/>
    </row>
    <row r="56" spans="2:6" x14ac:dyDescent="0.3">
      <c r="B56" s="2"/>
      <c r="C56" s="2"/>
      <c r="D56" s="2"/>
      <c r="E56" s="2"/>
      <c r="F56" s="2"/>
    </row>
    <row r="57" spans="2:6" x14ac:dyDescent="0.3">
      <c r="B57" s="2"/>
      <c r="C57" s="2"/>
      <c r="D57" s="2"/>
      <c r="E57" s="2"/>
      <c r="F57" s="2"/>
    </row>
    <row r="58" spans="2:6" x14ac:dyDescent="0.3">
      <c r="B58" s="2"/>
      <c r="C58" s="2"/>
      <c r="D58" s="2"/>
      <c r="E58" s="2"/>
      <c r="F58" s="2"/>
    </row>
    <row r="59" spans="2:6" x14ac:dyDescent="0.3">
      <c r="B59" s="2"/>
      <c r="C59" s="2"/>
      <c r="D59" s="2"/>
      <c r="E59" s="2"/>
      <c r="F59" s="2"/>
    </row>
    <row r="60" spans="2:6" x14ac:dyDescent="0.3">
      <c r="B60" s="2"/>
      <c r="C60" s="2"/>
      <c r="D60" s="2"/>
      <c r="E60" s="2"/>
      <c r="F60" s="2"/>
    </row>
    <row r="61" spans="2:6" x14ac:dyDescent="0.3">
      <c r="B61" s="2"/>
      <c r="C61" s="2"/>
      <c r="D61" s="2"/>
      <c r="E61" s="2"/>
      <c r="F61" s="2"/>
    </row>
    <row r="62" spans="2:6" x14ac:dyDescent="0.3">
      <c r="B62" s="2"/>
      <c r="C62" s="2"/>
      <c r="D62" s="2"/>
      <c r="E62" s="2"/>
      <c r="F62" s="2"/>
    </row>
    <row r="63" spans="2:6" x14ac:dyDescent="0.3">
      <c r="B63" s="2"/>
      <c r="C63" s="2"/>
      <c r="D63" s="2"/>
      <c r="E63" s="2"/>
      <c r="F63" s="2"/>
    </row>
    <row r="64" spans="2:6" x14ac:dyDescent="0.3">
      <c r="B64" s="2"/>
      <c r="C64" s="2"/>
      <c r="D64" s="2"/>
      <c r="E64" s="2"/>
      <c r="F64" s="2"/>
    </row>
    <row r="65" spans="2:6" x14ac:dyDescent="0.3">
      <c r="B65" s="2"/>
      <c r="C65" s="2"/>
      <c r="D65" s="2"/>
      <c r="E65" s="2"/>
      <c r="F65" s="2"/>
    </row>
    <row r="66" spans="2:6" x14ac:dyDescent="0.3">
      <c r="B66" s="2"/>
      <c r="C66" s="2"/>
      <c r="D66" s="2"/>
      <c r="E66" s="2"/>
      <c r="F66" s="2"/>
    </row>
    <row r="67" spans="2:6" x14ac:dyDescent="0.3">
      <c r="B67" s="2"/>
      <c r="C67" s="2"/>
      <c r="D67" s="2"/>
      <c r="E67" s="2"/>
      <c r="F67" s="2"/>
    </row>
    <row r="68" spans="2:6" x14ac:dyDescent="0.3">
      <c r="B68" s="2"/>
      <c r="C68" s="2"/>
      <c r="D68" s="2"/>
      <c r="E68" s="2"/>
      <c r="F68" s="2"/>
    </row>
    <row r="69" spans="2:6" x14ac:dyDescent="0.3">
      <c r="B69" s="2"/>
      <c r="C69" s="2"/>
      <c r="D69" s="2"/>
      <c r="E69" s="2"/>
      <c r="F69" s="2"/>
    </row>
    <row r="70" spans="2:6" x14ac:dyDescent="0.3">
      <c r="B70" s="2"/>
      <c r="C70" s="2"/>
      <c r="D70" s="2"/>
      <c r="E70" s="2"/>
      <c r="F70" s="2"/>
    </row>
    <row r="71" spans="2:6" x14ac:dyDescent="0.3">
      <c r="B71" s="2"/>
      <c r="C71" s="2"/>
      <c r="D71" s="2"/>
      <c r="E71" s="2"/>
      <c r="F71" s="2"/>
    </row>
    <row r="72" spans="2:6" x14ac:dyDescent="0.3">
      <c r="B72" s="2"/>
      <c r="C72" s="2"/>
      <c r="D72" s="2"/>
      <c r="E72" s="2"/>
      <c r="F72" s="2"/>
    </row>
    <row r="73" spans="2:6" x14ac:dyDescent="0.3">
      <c r="B73" s="2"/>
      <c r="C73" s="2"/>
      <c r="D73" s="2"/>
      <c r="E73" s="2"/>
      <c r="F73" s="2"/>
    </row>
    <row r="74" spans="2:6" x14ac:dyDescent="0.3">
      <c r="B74" s="2"/>
      <c r="C74" s="2"/>
      <c r="D74" s="2"/>
      <c r="E74" s="2"/>
      <c r="F74" s="2"/>
    </row>
    <row r="75" spans="2:6" x14ac:dyDescent="0.3">
      <c r="B75" s="2"/>
      <c r="C75" s="2"/>
      <c r="D75" s="2"/>
      <c r="E75" s="2"/>
      <c r="F75" s="2"/>
    </row>
    <row r="76" spans="2:6" x14ac:dyDescent="0.3">
      <c r="B76" s="2"/>
      <c r="C76" s="2"/>
      <c r="D76" s="2"/>
      <c r="E76" s="2"/>
      <c r="F76" s="2"/>
    </row>
    <row r="77" spans="2:6" x14ac:dyDescent="0.3">
      <c r="B77" s="2"/>
      <c r="C77" s="2"/>
      <c r="D77" s="2"/>
      <c r="E77" s="2"/>
      <c r="F77" s="2"/>
    </row>
    <row r="78" spans="2:6" x14ac:dyDescent="0.3">
      <c r="B78" s="2"/>
      <c r="C78" s="2"/>
      <c r="D78" s="2"/>
      <c r="E78" s="2"/>
      <c r="F78" s="2"/>
    </row>
    <row r="79" spans="2:6" x14ac:dyDescent="0.3">
      <c r="B79" s="2"/>
      <c r="C79" s="2"/>
      <c r="D79" s="2"/>
      <c r="E79" s="2"/>
      <c r="F79" s="2"/>
    </row>
    <row r="80" spans="2:6" x14ac:dyDescent="0.3">
      <c r="B80" s="2"/>
      <c r="C80" s="2"/>
      <c r="D80" s="2"/>
      <c r="E80" s="2"/>
      <c r="F80" s="2"/>
    </row>
    <row r="81" spans="2:6" x14ac:dyDescent="0.3">
      <c r="B81" s="2"/>
      <c r="C81" s="2"/>
      <c r="D81" s="2"/>
      <c r="E81" s="2"/>
      <c r="F81" s="2"/>
    </row>
    <row r="82" spans="2:6" x14ac:dyDescent="0.3">
      <c r="B82" s="2"/>
      <c r="C82" s="2"/>
      <c r="D82" s="2"/>
      <c r="E82" s="2"/>
      <c r="F82" s="2"/>
    </row>
    <row r="83" spans="2:6" x14ac:dyDescent="0.3">
      <c r="B83" s="2"/>
      <c r="C83" s="2"/>
      <c r="D83" s="2"/>
      <c r="E83" s="2"/>
      <c r="F83" s="2"/>
    </row>
    <row r="84" spans="2:6" x14ac:dyDescent="0.3">
      <c r="B84" s="2"/>
      <c r="C84" s="2"/>
      <c r="D84" s="2"/>
      <c r="E84" s="2"/>
      <c r="F84" s="2"/>
    </row>
    <row r="85" spans="2:6" x14ac:dyDescent="0.3">
      <c r="B85" s="2"/>
      <c r="C85" s="2"/>
      <c r="D85" s="2"/>
      <c r="E85" s="2"/>
      <c r="F85" s="2"/>
    </row>
    <row r="86" spans="2:6" x14ac:dyDescent="0.3">
      <c r="B86" s="2"/>
      <c r="C86" s="2"/>
      <c r="D86" s="2"/>
      <c r="E86" s="2"/>
      <c r="F86" s="2"/>
    </row>
    <row r="87" spans="2:6" x14ac:dyDescent="0.3">
      <c r="B87" s="2"/>
      <c r="C87" s="2"/>
      <c r="D87" s="2"/>
      <c r="E87" s="2"/>
      <c r="F87" s="2"/>
    </row>
    <row r="88" spans="2:6" x14ac:dyDescent="0.3">
      <c r="B88" s="2"/>
      <c r="C88" s="2"/>
      <c r="D88" s="2"/>
      <c r="E88" s="2"/>
      <c r="F88" s="2"/>
    </row>
    <row r="89" spans="2:6" x14ac:dyDescent="0.3">
      <c r="B89" s="2"/>
      <c r="C89" s="2"/>
      <c r="D89" s="2"/>
      <c r="E89" s="2"/>
      <c r="F89" s="2"/>
    </row>
    <row r="90" spans="2:6" x14ac:dyDescent="0.3">
      <c r="B90" s="2"/>
      <c r="C90" s="2"/>
      <c r="D90" s="2"/>
      <c r="E90" s="2"/>
      <c r="F90" s="2"/>
    </row>
    <row r="91" spans="2:6" x14ac:dyDescent="0.3">
      <c r="B91" s="2"/>
      <c r="C91" s="2"/>
      <c r="D91" s="2"/>
      <c r="E91" s="2"/>
      <c r="F91" s="2"/>
    </row>
    <row r="92" spans="2:6" x14ac:dyDescent="0.3">
      <c r="B92" s="2"/>
      <c r="C92" s="2"/>
      <c r="D92" s="2"/>
      <c r="E92" s="2"/>
      <c r="F92" s="2"/>
    </row>
    <row r="93" spans="2:6" x14ac:dyDescent="0.3">
      <c r="B93" s="2"/>
      <c r="C93" s="2"/>
      <c r="D93" s="2"/>
      <c r="E93" s="2"/>
      <c r="F93" s="2"/>
    </row>
    <row r="94" spans="2:6" x14ac:dyDescent="0.3">
      <c r="B94" s="2"/>
      <c r="C94" s="2"/>
      <c r="D94" s="2"/>
      <c r="E94" s="2"/>
      <c r="F94" s="2"/>
    </row>
    <row r="95" spans="2:6" x14ac:dyDescent="0.3">
      <c r="B95" s="2"/>
      <c r="C95" s="2"/>
      <c r="D95" s="2"/>
      <c r="E95" s="2"/>
      <c r="F95" s="2"/>
    </row>
  </sheetData>
  <protectedRanges>
    <protectedRange sqref="H7:I7 H9:I10 D9 I14:I17 D23 H23 H11" name="Range1_5"/>
    <protectedRange sqref="I18" name="Range1_10_1"/>
    <protectedRange sqref="H8:I8 H22:I22" name="Range1_5_1"/>
    <protectedRange sqref="H21:I21 H26:I26" name="Range1_9_2"/>
    <protectedRange password="D90A" sqref="C11" name="Range1_1_1_1_1"/>
  </protectedRanges>
  <mergeCells count="10">
    <mergeCell ref="D21:F21"/>
    <mergeCell ref="H21:I21"/>
    <mergeCell ref="C28:I28"/>
    <mergeCell ref="C29:I29"/>
    <mergeCell ref="C2:I2"/>
    <mergeCell ref="C3:I3"/>
    <mergeCell ref="C4:I4"/>
    <mergeCell ref="C6:E6"/>
    <mergeCell ref="D7:F7"/>
    <mergeCell ref="H7:I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96"/>
  <sheetViews>
    <sheetView showGridLines="0" tabSelected="1" zoomScale="90" zoomScaleNormal="90" zoomScaleSheetLayoutView="80" workbookViewId="0">
      <selection activeCell="H1" sqref="H1"/>
    </sheetView>
  </sheetViews>
  <sheetFormatPr defaultColWidth="21.5" defaultRowHeight="13" outlineLevelCol="1" x14ac:dyDescent="0.3"/>
  <cols>
    <col min="1" max="1" width="5" style="86" customWidth="1"/>
    <col min="2" max="2" width="60.296875" style="86" customWidth="1"/>
    <col min="3" max="5" width="16.19921875" style="86" customWidth="1" outlineLevel="1"/>
    <col min="6" max="6" width="3.796875" style="86" customWidth="1"/>
    <col min="7" max="8" width="16.19921875" style="257" customWidth="1"/>
    <col min="9" max="16384" width="21.5" style="86"/>
  </cols>
  <sheetData>
    <row r="1" spans="1:13" ht="15" customHeight="1" x14ac:dyDescent="0.3">
      <c r="A1" s="154"/>
      <c r="B1" s="422" t="s">
        <v>0</v>
      </c>
      <c r="C1" s="423"/>
      <c r="D1" s="423"/>
      <c r="E1" s="423"/>
      <c r="G1" s="1"/>
      <c r="H1" s="414"/>
    </row>
    <row r="2" spans="1:13" ht="15" customHeight="1" x14ac:dyDescent="0.3">
      <c r="A2" s="154"/>
      <c r="B2" s="427" t="s">
        <v>1</v>
      </c>
      <c r="C2" s="427"/>
      <c r="D2" s="427"/>
      <c r="G2" s="1"/>
      <c r="H2" s="1"/>
    </row>
    <row r="3" spans="1:13" ht="15" customHeight="1" x14ac:dyDescent="0.3">
      <c r="A3" s="154"/>
      <c r="B3" s="422" t="s">
        <v>2</v>
      </c>
      <c r="C3" s="423"/>
      <c r="D3" s="423"/>
      <c r="E3" s="423"/>
      <c r="G3" s="1"/>
      <c r="H3" s="1"/>
    </row>
    <row r="4" spans="1:13" ht="32.5" customHeight="1" x14ac:dyDescent="0.3">
      <c r="A4" s="97"/>
      <c r="B4" s="156"/>
      <c r="C4" s="426" t="s">
        <v>4</v>
      </c>
      <c r="D4" s="425"/>
      <c r="E4" s="425"/>
      <c r="G4" s="420" t="str">
        <f>'Date and Manual'!B8</f>
        <v>Nine Months Ended</v>
      </c>
      <c r="H4" s="421"/>
    </row>
    <row r="5" spans="1:13" ht="34.5" customHeight="1" x14ac:dyDescent="0.3">
      <c r="A5" s="97"/>
      <c r="B5" s="157"/>
      <c r="C5" s="269" t="s">
        <v>180</v>
      </c>
      <c r="D5" s="95" t="s">
        <v>177</v>
      </c>
      <c r="E5" s="95" t="s">
        <v>181</v>
      </c>
      <c r="G5" s="269" t="s">
        <v>180</v>
      </c>
      <c r="H5" s="95" t="s">
        <v>181</v>
      </c>
    </row>
    <row r="6" spans="1:13" ht="30" customHeight="1" x14ac:dyDescent="0.3">
      <c r="A6" s="84"/>
      <c r="B6" s="140" t="s">
        <v>5</v>
      </c>
      <c r="C6" s="363">
        <v>1801</v>
      </c>
      <c r="D6" s="363">
        <v>1531</v>
      </c>
      <c r="E6" s="324">
        <v>1653</v>
      </c>
      <c r="F6" s="325"/>
      <c r="G6" s="363">
        <v>4604</v>
      </c>
      <c r="H6" s="324">
        <v>5056</v>
      </c>
      <c r="I6" s="83"/>
      <c r="J6" s="83"/>
      <c r="K6" s="83"/>
      <c r="L6" s="83"/>
      <c r="M6" s="83"/>
    </row>
    <row r="7" spans="1:13" ht="30" customHeight="1" x14ac:dyDescent="0.3">
      <c r="A7" s="84"/>
      <c r="B7" s="158" t="s">
        <v>6</v>
      </c>
      <c r="C7" s="339">
        <v>1024</v>
      </c>
      <c r="D7" s="339">
        <v>910</v>
      </c>
      <c r="E7" s="149">
        <v>992</v>
      </c>
      <c r="F7" s="325"/>
      <c r="G7" s="339">
        <v>2685</v>
      </c>
      <c r="H7" s="149">
        <v>3146</v>
      </c>
      <c r="I7" s="83"/>
      <c r="J7" s="83"/>
      <c r="K7" s="83"/>
      <c r="L7" s="83"/>
      <c r="M7" s="83"/>
    </row>
    <row r="8" spans="1:13" ht="30" customHeight="1" x14ac:dyDescent="0.3">
      <c r="A8" s="84"/>
      <c r="B8" s="140" t="s">
        <v>7</v>
      </c>
      <c r="C8" s="332">
        <v>777</v>
      </c>
      <c r="D8" s="332">
        <f>+D6-D7</f>
        <v>621</v>
      </c>
      <c r="E8" s="326">
        <v>661</v>
      </c>
      <c r="F8" s="325"/>
      <c r="G8" s="332">
        <v>1919</v>
      </c>
      <c r="H8" s="326">
        <v>1910</v>
      </c>
      <c r="I8" s="130"/>
      <c r="J8" s="83"/>
      <c r="K8" s="83"/>
      <c r="L8" s="83"/>
      <c r="M8" s="83"/>
    </row>
    <row r="9" spans="1:13" ht="30" customHeight="1" x14ac:dyDescent="0.3">
      <c r="A9" s="84"/>
      <c r="B9" s="140" t="s">
        <v>8</v>
      </c>
      <c r="C9" s="364">
        <v>0.43149507619358091</v>
      </c>
      <c r="D9" s="364">
        <v>0.41</v>
      </c>
      <c r="E9" s="327">
        <v>0.4</v>
      </c>
      <c r="F9" s="327"/>
      <c r="G9" s="364">
        <v>0.41679499174000301</v>
      </c>
      <c r="H9" s="327">
        <v>0.38</v>
      </c>
      <c r="I9" s="83"/>
      <c r="J9" s="83"/>
      <c r="K9" s="83"/>
      <c r="L9" s="83"/>
      <c r="M9" s="83"/>
    </row>
    <row r="10" spans="1:13" ht="30" customHeight="1" x14ac:dyDescent="0.3">
      <c r="A10" s="84"/>
      <c r="B10" s="201" t="s">
        <v>9</v>
      </c>
      <c r="C10" s="332">
        <v>406</v>
      </c>
      <c r="D10" s="332">
        <v>373</v>
      </c>
      <c r="E10" s="326">
        <v>363</v>
      </c>
      <c r="F10" s="325"/>
      <c r="G10" s="372">
        <v>1152</v>
      </c>
      <c r="H10" s="326">
        <v>1063</v>
      </c>
      <c r="I10" s="83"/>
      <c r="J10" s="83"/>
      <c r="K10" s="83"/>
      <c r="L10" s="83"/>
      <c r="M10" s="83"/>
    </row>
    <row r="11" spans="1:13" ht="30" customHeight="1" x14ac:dyDescent="0.3">
      <c r="A11" s="84"/>
      <c r="B11" s="201" t="s">
        <v>10</v>
      </c>
      <c r="C11" s="332">
        <v>185</v>
      </c>
      <c r="D11" s="332">
        <v>189</v>
      </c>
      <c r="E11" s="326">
        <v>148</v>
      </c>
      <c r="F11" s="325"/>
      <c r="G11" s="372">
        <v>544</v>
      </c>
      <c r="H11" s="326">
        <v>424</v>
      </c>
      <c r="I11" s="83"/>
      <c r="J11" s="83"/>
      <c r="K11" s="83"/>
      <c r="L11" s="83"/>
      <c r="M11" s="83"/>
    </row>
    <row r="12" spans="1:13" ht="30" customHeight="1" x14ac:dyDescent="0.3">
      <c r="A12" s="84"/>
      <c r="B12" s="201" t="s">
        <v>138</v>
      </c>
      <c r="C12" s="339">
        <v>0</v>
      </c>
      <c r="D12" s="339">
        <v>0</v>
      </c>
      <c r="E12" s="149">
        <v>0</v>
      </c>
      <c r="F12" s="325"/>
      <c r="G12" s="339">
        <v>-60</v>
      </c>
      <c r="H12" s="149">
        <v>0</v>
      </c>
      <c r="I12" s="83"/>
      <c r="J12" s="83"/>
      <c r="K12" s="83"/>
      <c r="L12" s="83"/>
      <c r="M12" s="83"/>
    </row>
    <row r="13" spans="1:13" ht="30" customHeight="1" x14ac:dyDescent="0.3">
      <c r="A13" s="84"/>
      <c r="B13" s="176" t="s">
        <v>44</v>
      </c>
      <c r="C13" s="332">
        <v>186</v>
      </c>
      <c r="D13" s="332">
        <f>+D8-D10-D11-D12</f>
        <v>59</v>
      </c>
      <c r="E13" s="326">
        <v>150</v>
      </c>
      <c r="F13" s="325"/>
      <c r="G13" s="332">
        <v>283</v>
      </c>
      <c r="H13" s="326">
        <v>423</v>
      </c>
      <c r="I13" s="83"/>
      <c r="J13" s="83"/>
      <c r="K13" s="83"/>
      <c r="L13" s="83"/>
      <c r="M13" s="83"/>
    </row>
    <row r="14" spans="1:13" ht="30" customHeight="1" x14ac:dyDescent="0.3">
      <c r="A14" s="84"/>
      <c r="B14" s="201" t="s">
        <v>69</v>
      </c>
      <c r="C14" s="332">
        <v>-24</v>
      </c>
      <c r="D14" s="332">
        <v>-25</v>
      </c>
      <c r="E14" s="326">
        <v>-30</v>
      </c>
      <c r="F14" s="325"/>
      <c r="G14" s="332">
        <v>-76</v>
      </c>
      <c r="H14" s="326">
        <v>-92</v>
      </c>
      <c r="I14" s="83"/>
      <c r="J14" s="83"/>
      <c r="K14" s="83"/>
      <c r="L14" s="83"/>
      <c r="M14" s="83"/>
    </row>
    <row r="15" spans="1:13" ht="30" customHeight="1" x14ac:dyDescent="0.3">
      <c r="A15" s="84"/>
      <c r="B15" s="201" t="s">
        <v>113</v>
      </c>
      <c r="C15" s="339">
        <v>-36</v>
      </c>
      <c r="D15" s="339">
        <v>3</v>
      </c>
      <c r="E15" s="149">
        <v>-6</v>
      </c>
      <c r="F15" s="325"/>
      <c r="G15" s="339">
        <v>-40</v>
      </c>
      <c r="H15" s="149">
        <v>-4</v>
      </c>
      <c r="I15" s="83"/>
      <c r="J15" s="83"/>
      <c r="K15" s="83"/>
      <c r="L15" s="83"/>
      <c r="M15" s="83"/>
    </row>
    <row r="16" spans="1:13" ht="30" customHeight="1" x14ac:dyDescent="0.3">
      <c r="A16" s="84"/>
      <c r="B16" s="176" t="s">
        <v>146</v>
      </c>
      <c r="C16" s="332">
        <v>126</v>
      </c>
      <c r="D16" s="332">
        <f>SUM(D13:D15)</f>
        <v>37</v>
      </c>
      <c r="E16" s="326">
        <v>114</v>
      </c>
      <c r="F16" s="325"/>
      <c r="G16" s="332">
        <v>167</v>
      </c>
      <c r="H16" s="326">
        <v>327</v>
      </c>
      <c r="I16" s="83"/>
      <c r="J16" s="83"/>
      <c r="K16" s="83"/>
      <c r="L16" s="83"/>
      <c r="M16" s="83"/>
    </row>
    <row r="17" spans="1:13" ht="30" customHeight="1" x14ac:dyDescent="0.3">
      <c r="A17" s="84"/>
      <c r="B17" s="201" t="s">
        <v>112</v>
      </c>
      <c r="C17" s="332">
        <v>7</v>
      </c>
      <c r="D17" s="332">
        <v>2</v>
      </c>
      <c r="E17" s="326">
        <v>12</v>
      </c>
      <c r="F17" s="325"/>
      <c r="G17" s="332">
        <v>-4</v>
      </c>
      <c r="H17" s="326">
        <v>26</v>
      </c>
      <c r="I17" s="83"/>
      <c r="J17" s="83"/>
      <c r="K17" s="83"/>
      <c r="L17" s="83"/>
      <c r="M17" s="83"/>
    </row>
    <row r="18" spans="1:13" ht="30" customHeight="1" x14ac:dyDescent="0.3">
      <c r="A18" s="84"/>
      <c r="B18" s="202" t="s">
        <v>175</v>
      </c>
      <c r="C18" s="339">
        <v>1</v>
      </c>
      <c r="D18" s="339">
        <v>0</v>
      </c>
      <c r="E18" s="149">
        <v>0</v>
      </c>
      <c r="F18" s="325"/>
      <c r="G18" s="339">
        <v>0</v>
      </c>
      <c r="H18" s="149">
        <v>-2</v>
      </c>
      <c r="I18" s="83"/>
      <c r="J18" s="83"/>
      <c r="K18" s="83"/>
      <c r="L18" s="83"/>
      <c r="M18" s="83"/>
    </row>
    <row r="19" spans="1:13" ht="30" customHeight="1" x14ac:dyDescent="0.3">
      <c r="A19" s="84"/>
      <c r="B19" s="140" t="s">
        <v>139</v>
      </c>
      <c r="C19" s="363">
        <v>120</v>
      </c>
      <c r="D19" s="363">
        <f>D16-D17+D18</f>
        <v>35</v>
      </c>
      <c r="E19" s="324">
        <v>102</v>
      </c>
      <c r="F19" s="325"/>
      <c r="G19" s="363">
        <v>171</v>
      </c>
      <c r="H19" s="324">
        <v>299</v>
      </c>
      <c r="I19" s="83"/>
      <c r="J19" s="83"/>
      <c r="K19" s="83"/>
      <c r="L19" s="83"/>
      <c r="M19" s="83"/>
    </row>
    <row r="20" spans="1:13" ht="30.75" customHeight="1" x14ac:dyDescent="0.3">
      <c r="A20" s="84"/>
      <c r="B20" s="98" t="s">
        <v>140</v>
      </c>
      <c r="C20" s="363"/>
      <c r="D20" s="363"/>
      <c r="E20" s="363"/>
      <c r="F20" s="383"/>
      <c r="G20" s="363"/>
      <c r="H20" s="363"/>
      <c r="I20" s="83"/>
      <c r="J20" s="83"/>
      <c r="K20" s="83"/>
      <c r="L20" s="83"/>
      <c r="M20" s="83"/>
    </row>
    <row r="21" spans="1:13" ht="30" customHeight="1" x14ac:dyDescent="0.3">
      <c r="A21" s="159"/>
      <c r="B21" s="160" t="s">
        <v>14</v>
      </c>
      <c r="C21" s="365">
        <v>0.11</v>
      </c>
      <c r="D21" s="365">
        <v>0.03</v>
      </c>
      <c r="E21" s="365">
        <v>0.1</v>
      </c>
      <c r="F21" s="384"/>
      <c r="G21" s="365">
        <v>0.16</v>
      </c>
      <c r="H21" s="365">
        <v>0.31</v>
      </c>
      <c r="I21" s="83"/>
      <c r="J21" s="83"/>
      <c r="K21" s="83"/>
      <c r="L21" s="83"/>
      <c r="M21" s="83"/>
    </row>
    <row r="22" spans="1:13" ht="30" customHeight="1" x14ac:dyDescent="0.3">
      <c r="A22" s="159"/>
      <c r="B22" s="160" t="s">
        <v>15</v>
      </c>
      <c r="C22" s="365">
        <v>0.11</v>
      </c>
      <c r="D22" s="365">
        <v>0.03</v>
      </c>
      <c r="E22" s="365">
        <v>0.09</v>
      </c>
      <c r="F22" s="384"/>
      <c r="G22" s="365">
        <v>0.15</v>
      </c>
      <c r="H22" s="365">
        <v>0.28000000000000003</v>
      </c>
      <c r="I22" s="83"/>
      <c r="J22" s="83"/>
      <c r="K22" s="83"/>
      <c r="L22" s="83"/>
      <c r="M22" s="83"/>
    </row>
    <row r="23" spans="1:13" ht="30" customHeight="1" x14ac:dyDescent="0.3">
      <c r="A23" s="84"/>
      <c r="B23" s="161" t="s">
        <v>16</v>
      </c>
      <c r="C23" s="366"/>
      <c r="D23" s="366"/>
      <c r="E23" s="366"/>
      <c r="F23" s="383"/>
      <c r="G23" s="366"/>
      <c r="H23" s="328"/>
      <c r="I23" s="83"/>
      <c r="J23" s="83"/>
      <c r="K23" s="83"/>
      <c r="L23" s="83"/>
      <c r="M23" s="83"/>
    </row>
    <row r="24" spans="1:13" ht="30" customHeight="1" x14ac:dyDescent="0.3">
      <c r="A24" s="159"/>
      <c r="B24" s="160" t="s">
        <v>14</v>
      </c>
      <c r="C24" s="332">
        <v>1097</v>
      </c>
      <c r="D24" s="332">
        <v>1084</v>
      </c>
      <c r="E24" s="332">
        <v>987</v>
      </c>
      <c r="F24" s="383"/>
      <c r="G24" s="332">
        <v>1075</v>
      </c>
      <c r="H24" s="326">
        <v>976</v>
      </c>
      <c r="I24" s="83"/>
      <c r="J24" s="83"/>
      <c r="K24" s="83"/>
      <c r="L24" s="83"/>
      <c r="M24" s="83"/>
    </row>
    <row r="25" spans="1:13" ht="30" customHeight="1" x14ac:dyDescent="0.3">
      <c r="A25" s="159"/>
      <c r="B25" s="162" t="s">
        <v>15</v>
      </c>
      <c r="C25" s="332">
        <v>1117</v>
      </c>
      <c r="D25" s="332">
        <v>1109</v>
      </c>
      <c r="E25" s="332">
        <v>1076</v>
      </c>
      <c r="F25" s="383"/>
      <c r="G25" s="332">
        <v>1107</v>
      </c>
      <c r="H25" s="326">
        <v>1058</v>
      </c>
      <c r="I25" s="83"/>
      <c r="J25" s="83"/>
      <c r="K25" s="83"/>
      <c r="L25" s="83"/>
      <c r="M25" s="83"/>
    </row>
    <row r="26" spans="1:13" ht="30" customHeight="1" x14ac:dyDescent="0.3">
      <c r="B26" s="83"/>
      <c r="C26" s="385"/>
      <c r="D26" s="386"/>
      <c r="E26" s="386"/>
      <c r="F26" s="266"/>
      <c r="G26" s="386"/>
      <c r="H26" s="123"/>
    </row>
    <row r="27" spans="1:13" ht="15" hidden="1" customHeight="1" x14ac:dyDescent="0.3">
      <c r="A27" s="154"/>
      <c r="B27" s="422" t="s">
        <v>0</v>
      </c>
      <c r="C27" s="423"/>
      <c r="D27" s="423"/>
      <c r="E27" s="423"/>
    </row>
    <row r="28" spans="1:13" ht="15" hidden="1" customHeight="1" x14ac:dyDescent="0.3">
      <c r="A28" s="154"/>
      <c r="B28" s="422" t="s">
        <v>105</v>
      </c>
      <c r="C28" s="423"/>
      <c r="D28" s="423"/>
      <c r="E28" s="423"/>
    </row>
    <row r="29" spans="1:13" ht="15" hidden="1" customHeight="1" x14ac:dyDescent="0.3">
      <c r="A29" s="154"/>
      <c r="B29" s="422" t="s">
        <v>17</v>
      </c>
      <c r="C29" s="423"/>
      <c r="D29" s="423"/>
      <c r="E29" s="423"/>
    </row>
    <row r="30" spans="1:13" ht="22.5" hidden="1" customHeight="1" x14ac:dyDescent="0.3">
      <c r="A30" s="97"/>
      <c r="B30" s="158" t="s">
        <v>3</v>
      </c>
      <c r="C30" s="424" t="s">
        <v>4</v>
      </c>
      <c r="D30" s="425"/>
      <c r="E30" s="425"/>
    </row>
    <row r="31" spans="1:13" ht="33.75" hidden="1" customHeight="1" x14ac:dyDescent="0.3">
      <c r="A31" s="97"/>
      <c r="B31" s="84"/>
      <c r="C31" s="95" t="s">
        <v>104</v>
      </c>
      <c r="D31" s="95" t="s">
        <v>103</v>
      </c>
      <c r="E31" s="95" t="s">
        <v>93</v>
      </c>
    </row>
    <row r="32" spans="1:13" ht="30" hidden="1" customHeight="1" x14ac:dyDescent="0.3">
      <c r="A32" s="84"/>
      <c r="B32" s="177" t="str">
        <f>IF(AND(C32&lt;0, D32&lt;0, E32&lt;0), "Total comprehensive loss", "Total comprehensive income (loss)")</f>
        <v>Total comprehensive income (loss)</v>
      </c>
      <c r="C32" s="124">
        <f>+'Balance Sheet'!F39</f>
        <v>0</v>
      </c>
      <c r="D32" s="124">
        <v>-18</v>
      </c>
      <c r="E32" s="124">
        <v>-32</v>
      </c>
    </row>
    <row r="33" ht="18.75" hidden="1" customHeight="1" x14ac:dyDescent="0.3"/>
    <row r="34" ht="18.75" customHeight="1" x14ac:dyDescent="0.3"/>
    <row r="35" ht="18.75" customHeight="1" x14ac:dyDescent="0.3"/>
    <row r="36" ht="18.75" customHeight="1" x14ac:dyDescent="0.3"/>
    <row r="37" ht="18.75" customHeight="1" x14ac:dyDescent="0.3"/>
    <row r="38" ht="18.75" customHeight="1" x14ac:dyDescent="0.3"/>
    <row r="39" ht="18.75" customHeight="1" x14ac:dyDescent="0.3"/>
    <row r="40" ht="18.75" customHeight="1" x14ac:dyDescent="0.3"/>
    <row r="41" ht="18.75" customHeight="1" x14ac:dyDescent="0.3"/>
    <row r="42" ht="18.75" customHeight="1" x14ac:dyDescent="0.3"/>
    <row r="43" ht="18.75" customHeight="1" x14ac:dyDescent="0.3"/>
    <row r="44" ht="18.75" customHeight="1" x14ac:dyDescent="0.3"/>
    <row r="45" ht="18.75" customHeight="1" x14ac:dyDescent="0.3"/>
    <row r="46" ht="18.75" customHeight="1" x14ac:dyDescent="0.3"/>
    <row r="47" ht="18.75" customHeight="1" x14ac:dyDescent="0.3"/>
    <row r="48" ht="18.75" customHeight="1" x14ac:dyDescent="0.3"/>
    <row r="49" ht="18.75" customHeight="1" x14ac:dyDescent="0.3"/>
    <row r="50" ht="18.75" customHeight="1" x14ac:dyDescent="0.3"/>
    <row r="51" ht="18.75" customHeight="1" x14ac:dyDescent="0.3"/>
    <row r="52" ht="18.75" customHeight="1" x14ac:dyDescent="0.3"/>
    <row r="53" ht="18.75" customHeight="1" x14ac:dyDescent="0.3"/>
    <row r="54" ht="18.75" customHeight="1" x14ac:dyDescent="0.3"/>
    <row r="55" ht="18.75" customHeight="1" x14ac:dyDescent="0.3"/>
    <row r="56" ht="18.75" customHeight="1" x14ac:dyDescent="0.3"/>
    <row r="57" ht="18.75" customHeight="1" x14ac:dyDescent="0.3"/>
    <row r="58" ht="18.75" customHeight="1" x14ac:dyDescent="0.3"/>
    <row r="59" ht="18.75" customHeight="1" x14ac:dyDescent="0.3"/>
    <row r="60" ht="18.75" customHeight="1" x14ac:dyDescent="0.3"/>
    <row r="61" ht="18.75" customHeight="1" x14ac:dyDescent="0.3"/>
    <row r="62" ht="18.75" customHeight="1" x14ac:dyDescent="0.3"/>
    <row r="63" ht="18.75" customHeight="1" x14ac:dyDescent="0.3"/>
    <row r="64" ht="18.75" customHeight="1" x14ac:dyDescent="0.3"/>
    <row r="65" ht="18.75" customHeight="1" x14ac:dyDescent="0.3"/>
    <row r="66" ht="18.75" customHeight="1" x14ac:dyDescent="0.3"/>
    <row r="67" ht="18.75" customHeight="1" x14ac:dyDescent="0.3"/>
    <row r="68" ht="18.75" customHeight="1" x14ac:dyDescent="0.3"/>
    <row r="69" ht="18.75" customHeight="1" x14ac:dyDescent="0.3"/>
    <row r="70" ht="18.75" customHeight="1" x14ac:dyDescent="0.3"/>
    <row r="71" ht="18.75" customHeight="1" x14ac:dyDescent="0.3"/>
    <row r="72" ht="18.75" customHeight="1" x14ac:dyDescent="0.3"/>
    <row r="73" ht="18.75" customHeight="1" x14ac:dyDescent="0.3"/>
    <row r="74" ht="18.75" customHeight="1" x14ac:dyDescent="0.3"/>
    <row r="75" ht="18.75" customHeight="1" x14ac:dyDescent="0.3"/>
    <row r="76" ht="18.75" customHeight="1" x14ac:dyDescent="0.3"/>
    <row r="77" ht="18.75" customHeight="1" x14ac:dyDescent="0.3"/>
    <row r="78" ht="18.75" customHeight="1" x14ac:dyDescent="0.3"/>
    <row r="79" ht="18.75" customHeight="1" x14ac:dyDescent="0.3"/>
    <row r="80" ht="18.75" customHeight="1" x14ac:dyDescent="0.3"/>
    <row r="81" ht="18.75" customHeight="1" x14ac:dyDescent="0.3"/>
    <row r="82" ht="18.75" customHeight="1" x14ac:dyDescent="0.3"/>
    <row r="83" ht="18.75" customHeight="1" x14ac:dyDescent="0.3"/>
    <row r="84" ht="18.75" customHeight="1" x14ac:dyDescent="0.3"/>
    <row r="85" ht="18.75" customHeight="1" x14ac:dyDescent="0.3"/>
    <row r="86" ht="18.75" customHeight="1" x14ac:dyDescent="0.3"/>
    <row r="87" ht="18.75" customHeight="1" x14ac:dyDescent="0.3"/>
    <row r="88" ht="18.75" customHeight="1" x14ac:dyDescent="0.3"/>
    <row r="89" ht="18.75" customHeight="1" x14ac:dyDescent="0.3"/>
    <row r="90" ht="18.75" customHeight="1" x14ac:dyDescent="0.3"/>
    <row r="91" ht="18.75" customHeight="1" x14ac:dyDescent="0.3"/>
    <row r="92" ht="18.75" customHeight="1" x14ac:dyDescent="0.3"/>
    <row r="93" ht="18.75" customHeight="1" x14ac:dyDescent="0.3"/>
    <row r="94" ht="18.75" customHeight="1" x14ac:dyDescent="0.3"/>
    <row r="95" ht="18.75" customHeight="1" x14ac:dyDescent="0.3"/>
    <row r="96" ht="18.75" customHeight="1" x14ac:dyDescent="0.3"/>
  </sheetData>
  <mergeCells count="9">
    <mergeCell ref="G4:H4"/>
    <mergeCell ref="B28:E28"/>
    <mergeCell ref="B29:E29"/>
    <mergeCell ref="C30:E30"/>
    <mergeCell ref="B1:E1"/>
    <mergeCell ref="B3:E3"/>
    <mergeCell ref="C4:E4"/>
    <mergeCell ref="B27:E27"/>
    <mergeCell ref="B2:D2"/>
  </mergeCells>
  <printOptions horizontalCentered="1"/>
  <pageMargins left="0.7" right="0.7" top="0.75" bottom="0.75" header="0.3" footer="0.3"/>
  <pageSetup scale="67" orientation="portrait" r:id="rId1"/>
  <rowBreaks count="1" manualBreakCount="1">
    <brk id="33"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70"/>
  <sheetViews>
    <sheetView showGridLines="0" view="pageBreakPreview" zoomScaleNormal="90" zoomScaleSheetLayoutView="100" workbookViewId="0">
      <selection activeCell="E1" sqref="E1"/>
    </sheetView>
  </sheetViews>
  <sheetFormatPr defaultColWidth="21.5" defaultRowHeight="13" x14ac:dyDescent="0.3"/>
  <cols>
    <col min="1" max="1" width="4.796875" style="86" customWidth="1"/>
    <col min="2" max="2" width="81.796875" style="86" customWidth="1"/>
    <col min="3" max="3" width="16.19921875" style="86" customWidth="1"/>
    <col min="4" max="4" width="2.296875" style="86" customWidth="1"/>
    <col min="5" max="5" width="19.5" style="86" customWidth="1"/>
    <col min="6" max="16384" width="21.5" style="86"/>
  </cols>
  <sheetData>
    <row r="1" spans="1:5" ht="15" customHeight="1" x14ac:dyDescent="0.3">
      <c r="A1" s="163"/>
      <c r="B1" s="156" t="s">
        <v>0</v>
      </c>
      <c r="C1" s="83"/>
      <c r="D1" s="83"/>
      <c r="E1" s="417"/>
    </row>
    <row r="2" spans="1:5" ht="15" customHeight="1" x14ac:dyDescent="0.3">
      <c r="A2" s="163"/>
      <c r="B2" s="156" t="s">
        <v>98</v>
      </c>
      <c r="C2" s="83"/>
      <c r="D2" s="83"/>
      <c r="E2" s="155"/>
    </row>
    <row r="3" spans="1:5" ht="15" customHeight="1" x14ac:dyDescent="0.3">
      <c r="A3" s="163"/>
      <c r="B3" s="156" t="s">
        <v>17</v>
      </c>
      <c r="C3" s="83"/>
      <c r="D3" s="83"/>
      <c r="E3" s="83"/>
    </row>
    <row r="4" spans="1:5" ht="15" customHeight="1" x14ac:dyDescent="0.3">
      <c r="A4" s="163"/>
      <c r="B4" s="164"/>
      <c r="C4" s="84"/>
      <c r="D4" s="83"/>
      <c r="E4" s="84"/>
    </row>
    <row r="5" spans="1:5" ht="30.75" customHeight="1" x14ac:dyDescent="0.3">
      <c r="A5" s="163"/>
      <c r="B5" s="157"/>
      <c r="C5" s="269" t="s">
        <v>183</v>
      </c>
      <c r="D5" s="83"/>
      <c r="E5" s="95" t="s">
        <v>158</v>
      </c>
    </row>
    <row r="6" spans="1:5" ht="30" customHeight="1" x14ac:dyDescent="0.3">
      <c r="A6" s="163"/>
      <c r="B6" s="165" t="s">
        <v>18</v>
      </c>
      <c r="C6" s="85"/>
      <c r="D6" s="85"/>
      <c r="E6" s="85"/>
    </row>
    <row r="7" spans="1:5" ht="30" customHeight="1" x14ac:dyDescent="0.3">
      <c r="A7" s="163"/>
      <c r="B7" s="140" t="s">
        <v>19</v>
      </c>
      <c r="C7" s="90"/>
      <c r="D7" s="90"/>
      <c r="E7" s="90"/>
    </row>
    <row r="8" spans="1:5" ht="15" customHeight="1" x14ac:dyDescent="0.3">
      <c r="A8" s="163"/>
      <c r="B8" s="160" t="s">
        <v>20</v>
      </c>
      <c r="C8" s="373">
        <v>1156</v>
      </c>
      <c r="D8" s="91"/>
      <c r="E8" s="199">
        <v>1078</v>
      </c>
    </row>
    <row r="9" spans="1:5" ht="15" customHeight="1" x14ac:dyDescent="0.3">
      <c r="A9" s="163"/>
      <c r="B9" s="160" t="s">
        <v>99</v>
      </c>
      <c r="C9" s="374">
        <v>53</v>
      </c>
      <c r="D9" s="91"/>
      <c r="E9" s="130">
        <v>78</v>
      </c>
    </row>
    <row r="10" spans="1:5" ht="15" customHeight="1" x14ac:dyDescent="0.3">
      <c r="A10" s="163"/>
      <c r="B10" s="160" t="s">
        <v>21</v>
      </c>
      <c r="C10" s="374">
        <v>1393</v>
      </c>
      <c r="D10" s="92"/>
      <c r="E10" s="130">
        <v>1235</v>
      </c>
    </row>
    <row r="11" spans="1:5" ht="15" customHeight="1" x14ac:dyDescent="0.3">
      <c r="A11" s="163"/>
      <c r="B11" s="160" t="s">
        <v>22</v>
      </c>
      <c r="C11" s="374">
        <v>1040</v>
      </c>
      <c r="D11" s="92"/>
      <c r="E11" s="130">
        <v>845</v>
      </c>
    </row>
    <row r="12" spans="1:5" ht="15" customHeight="1" x14ac:dyDescent="0.3">
      <c r="A12" s="163"/>
      <c r="B12" s="160" t="s">
        <v>147</v>
      </c>
      <c r="C12" s="374">
        <v>17</v>
      </c>
      <c r="D12" s="92"/>
      <c r="E12" s="130">
        <v>34</v>
      </c>
    </row>
    <row r="13" spans="1:5" s="353" customFormat="1" ht="15" customHeight="1" x14ac:dyDescent="0.3">
      <c r="A13" s="163"/>
      <c r="B13" s="162" t="s">
        <v>157</v>
      </c>
      <c r="C13" s="375">
        <v>253</v>
      </c>
      <c r="D13" s="354"/>
      <c r="E13" s="81">
        <v>270</v>
      </c>
    </row>
    <row r="14" spans="1:5" ht="22.5" customHeight="1" x14ac:dyDescent="0.3">
      <c r="A14" s="163"/>
      <c r="B14" s="167" t="s">
        <v>23</v>
      </c>
      <c r="C14" s="374">
        <v>3912</v>
      </c>
      <c r="D14" s="92"/>
      <c r="E14" s="130">
        <v>3540</v>
      </c>
    </row>
    <row r="15" spans="1:5" ht="15" customHeight="1" x14ac:dyDescent="0.3">
      <c r="A15" s="163"/>
      <c r="B15" s="140" t="s">
        <v>148</v>
      </c>
      <c r="C15" s="374">
        <v>453</v>
      </c>
      <c r="D15" s="92"/>
      <c r="E15" s="130">
        <v>348</v>
      </c>
    </row>
    <row r="16" spans="1:5" ht="15" customHeight="1" x14ac:dyDescent="0.3">
      <c r="A16" s="163"/>
      <c r="B16" s="140" t="s">
        <v>122</v>
      </c>
      <c r="C16" s="374">
        <v>205</v>
      </c>
      <c r="D16" s="92"/>
      <c r="E16" s="130">
        <v>0</v>
      </c>
    </row>
    <row r="17" spans="1:5" ht="15" customHeight="1" x14ac:dyDescent="0.3">
      <c r="A17" s="163"/>
      <c r="B17" s="140" t="s">
        <v>24</v>
      </c>
      <c r="C17" s="374">
        <v>289</v>
      </c>
      <c r="D17" s="92"/>
      <c r="E17" s="130">
        <v>289</v>
      </c>
    </row>
    <row r="18" spans="1:5" ht="15" customHeight="1" x14ac:dyDescent="0.3">
      <c r="A18" s="163"/>
      <c r="B18" s="140" t="s">
        <v>101</v>
      </c>
      <c r="C18" s="374">
        <v>59</v>
      </c>
      <c r="D18" s="92"/>
      <c r="E18" s="130">
        <v>58</v>
      </c>
    </row>
    <row r="19" spans="1:5" ht="15" customHeight="1" x14ac:dyDescent="0.3">
      <c r="A19" s="163"/>
      <c r="B19" s="158" t="s">
        <v>25</v>
      </c>
      <c r="C19" s="375">
        <v>335</v>
      </c>
      <c r="D19" s="92"/>
      <c r="E19" s="130">
        <v>321</v>
      </c>
    </row>
    <row r="20" spans="1:5" ht="23.25" customHeight="1" thickBot="1" x14ac:dyDescent="0.35">
      <c r="A20" s="163"/>
      <c r="B20" s="168" t="s">
        <v>26</v>
      </c>
      <c r="C20" s="376">
        <v>5253</v>
      </c>
      <c r="D20" s="147"/>
      <c r="E20" s="150">
        <v>4556</v>
      </c>
    </row>
    <row r="21" spans="1:5" ht="15" customHeight="1" thickTop="1" x14ac:dyDescent="0.3">
      <c r="A21" s="163"/>
      <c r="B21" s="169"/>
      <c r="C21" s="265"/>
      <c r="D21" s="92"/>
      <c r="E21" s="92"/>
    </row>
    <row r="22" spans="1:5" ht="22.5" customHeight="1" x14ac:dyDescent="0.3">
      <c r="A22" s="163"/>
      <c r="B22" s="170" t="s">
        <v>97</v>
      </c>
      <c r="C22" s="265"/>
      <c r="D22" s="92"/>
      <c r="E22" s="92"/>
    </row>
    <row r="23" spans="1:5" ht="15" customHeight="1" x14ac:dyDescent="0.3">
      <c r="A23" s="163"/>
      <c r="B23" s="140" t="s">
        <v>63</v>
      </c>
      <c r="C23" s="265"/>
      <c r="D23" s="92"/>
      <c r="E23" s="92"/>
    </row>
    <row r="24" spans="1:5" ht="15" customHeight="1" x14ac:dyDescent="0.3">
      <c r="A24" s="163"/>
      <c r="B24" s="160" t="s">
        <v>152</v>
      </c>
      <c r="C24" s="377">
        <v>0</v>
      </c>
      <c r="D24" s="92"/>
      <c r="E24" s="252">
        <v>136</v>
      </c>
    </row>
    <row r="25" spans="1:5" ht="15" customHeight="1" x14ac:dyDescent="0.3">
      <c r="A25" s="163"/>
      <c r="B25" s="160" t="s">
        <v>27</v>
      </c>
      <c r="C25" s="374">
        <v>763</v>
      </c>
      <c r="D25" s="148"/>
      <c r="E25" s="130">
        <v>834</v>
      </c>
    </row>
    <row r="26" spans="1:5" ht="15" customHeight="1" x14ac:dyDescent="0.3">
      <c r="A26" s="163"/>
      <c r="B26" s="160" t="s">
        <v>102</v>
      </c>
      <c r="C26" s="374">
        <v>215</v>
      </c>
      <c r="D26" s="92"/>
      <c r="E26" s="130">
        <v>207</v>
      </c>
    </row>
    <row r="27" spans="1:5" ht="15" customHeight="1" x14ac:dyDescent="0.3">
      <c r="A27" s="163"/>
      <c r="B27" s="160" t="s">
        <v>87</v>
      </c>
      <c r="C27" s="374">
        <v>837</v>
      </c>
      <c r="D27" s="92"/>
      <c r="E27" s="130">
        <v>783</v>
      </c>
    </row>
    <row r="28" spans="1:5" ht="15" customHeight="1" x14ac:dyDescent="0.3">
      <c r="A28" s="163"/>
      <c r="B28" s="162" t="s">
        <v>88</v>
      </c>
      <c r="C28" s="375">
        <v>49</v>
      </c>
      <c r="D28" s="92"/>
      <c r="E28" s="81">
        <v>24</v>
      </c>
    </row>
    <row r="29" spans="1:5" ht="22.5" customHeight="1" x14ac:dyDescent="0.3">
      <c r="A29" s="163"/>
      <c r="B29" s="355" t="s">
        <v>28</v>
      </c>
      <c r="C29" s="374">
        <v>1864</v>
      </c>
      <c r="D29" s="92"/>
      <c r="E29" s="130">
        <v>1984</v>
      </c>
    </row>
    <row r="30" spans="1:5" ht="15" customHeight="1" x14ac:dyDescent="0.3">
      <c r="A30" s="163"/>
      <c r="B30" s="140" t="s">
        <v>92</v>
      </c>
      <c r="C30" s="374">
        <v>872</v>
      </c>
      <c r="D30" s="92"/>
      <c r="E30" s="130">
        <v>1114</v>
      </c>
    </row>
    <row r="31" spans="1:5" ht="15" customHeight="1" x14ac:dyDescent="0.3">
      <c r="A31" s="163"/>
      <c r="B31" s="140" t="s">
        <v>151</v>
      </c>
      <c r="C31" s="374">
        <v>201</v>
      </c>
      <c r="D31" s="92"/>
      <c r="E31" s="130">
        <v>0</v>
      </c>
    </row>
    <row r="32" spans="1:5" ht="15" customHeight="1" x14ac:dyDescent="0.3">
      <c r="A32" s="163"/>
      <c r="B32" s="140" t="s">
        <v>29</v>
      </c>
      <c r="C32" s="374">
        <v>140</v>
      </c>
      <c r="D32" s="92"/>
      <c r="E32" s="130">
        <v>192</v>
      </c>
    </row>
    <row r="33" spans="1:7" ht="15" customHeight="1" x14ac:dyDescent="0.3">
      <c r="A33" s="163"/>
      <c r="B33" s="140"/>
      <c r="C33" s="374"/>
      <c r="D33" s="92"/>
      <c r="E33" s="130"/>
    </row>
    <row r="34" spans="1:7" ht="15" customHeight="1" x14ac:dyDescent="0.3">
      <c r="A34" s="163"/>
      <c r="B34" s="140" t="s">
        <v>94</v>
      </c>
      <c r="C34" s="374"/>
      <c r="D34" s="92"/>
      <c r="E34" s="130"/>
    </row>
    <row r="35" spans="1:7" ht="15" customHeight="1" x14ac:dyDescent="0.3">
      <c r="A35" s="163"/>
      <c r="B35" s="160" t="s">
        <v>30</v>
      </c>
      <c r="C35" s="374"/>
      <c r="D35" s="92"/>
      <c r="E35" s="130"/>
    </row>
    <row r="36" spans="1:7" ht="15" customHeight="1" x14ac:dyDescent="0.3">
      <c r="A36" s="163"/>
      <c r="B36" s="167" t="s">
        <v>31</v>
      </c>
      <c r="C36" s="374">
        <v>11</v>
      </c>
      <c r="D36" s="92"/>
      <c r="E36" s="130">
        <v>10</v>
      </c>
    </row>
    <row r="37" spans="1:7" ht="15" customHeight="1" x14ac:dyDescent="0.3">
      <c r="A37" s="163"/>
      <c r="B37" s="167" t="s">
        <v>32</v>
      </c>
      <c r="C37" s="374">
        <v>9490</v>
      </c>
      <c r="D37" s="92"/>
      <c r="E37" s="130">
        <v>8750</v>
      </c>
    </row>
    <row r="38" spans="1:7" ht="15" customHeight="1" x14ac:dyDescent="0.3">
      <c r="A38" s="163"/>
      <c r="B38" s="167" t="s">
        <v>33</v>
      </c>
      <c r="C38" s="374">
        <v>-53</v>
      </c>
      <c r="D38" s="92"/>
      <c r="E38" s="130">
        <v>-50</v>
      </c>
    </row>
    <row r="39" spans="1:7" ht="15" customHeight="1" x14ac:dyDescent="0.3">
      <c r="A39" s="163"/>
      <c r="B39" s="160" t="s">
        <v>34</v>
      </c>
      <c r="C39" s="374">
        <v>-7265</v>
      </c>
      <c r="D39" s="92"/>
      <c r="E39" s="130">
        <v>-7436</v>
      </c>
      <c r="F39" s="253"/>
      <c r="G39" s="254"/>
    </row>
    <row r="40" spans="1:7" ht="15" customHeight="1" x14ac:dyDescent="0.3">
      <c r="A40" s="163"/>
      <c r="B40" s="160" t="s">
        <v>142</v>
      </c>
      <c r="C40" s="374">
        <v>-7</v>
      </c>
      <c r="D40" s="92"/>
      <c r="E40" s="130">
        <v>-8</v>
      </c>
    </row>
    <row r="41" spans="1:7" ht="22.5" customHeight="1" x14ac:dyDescent="0.3">
      <c r="A41" s="163"/>
      <c r="B41" s="171" t="s">
        <v>95</v>
      </c>
      <c r="C41" s="378">
        <v>2176</v>
      </c>
      <c r="D41" s="82"/>
      <c r="E41" s="362">
        <v>1266</v>
      </c>
    </row>
    <row r="42" spans="1:7" ht="22.5" customHeight="1" thickBot="1" x14ac:dyDescent="0.35">
      <c r="A42" s="163"/>
      <c r="B42" s="172" t="s">
        <v>96</v>
      </c>
      <c r="C42" s="376">
        <v>5253</v>
      </c>
      <c r="D42" s="147"/>
      <c r="E42" s="151">
        <v>4556</v>
      </c>
    </row>
    <row r="43" spans="1:7" ht="18.75" customHeight="1" thickTop="1" x14ac:dyDescent="0.3">
      <c r="A43" s="163"/>
      <c r="B43" s="97"/>
      <c r="C43" s="97"/>
      <c r="D43" s="97"/>
      <c r="E43" s="97"/>
    </row>
    <row r="44" spans="1:7" ht="49.15" customHeight="1" x14ac:dyDescent="0.3">
      <c r="A44" s="163"/>
      <c r="B44" s="428" t="s">
        <v>159</v>
      </c>
      <c r="C44" s="429"/>
      <c r="D44" s="429"/>
      <c r="E44" s="429"/>
    </row>
    <row r="45" spans="1:7" ht="39" customHeight="1" x14ac:dyDescent="0.3">
      <c r="A45" s="163"/>
      <c r="B45" s="428" t="s">
        <v>160</v>
      </c>
      <c r="C45" s="429"/>
      <c r="D45" s="429"/>
      <c r="E45" s="429"/>
    </row>
    <row r="46" spans="1:7" ht="25.5" customHeight="1" x14ac:dyDescent="0.3">
      <c r="A46" s="163"/>
    </row>
    <row r="47" spans="1:7" ht="18.75" customHeight="1" x14ac:dyDescent="0.3">
      <c r="A47" s="163"/>
      <c r="B47" s="97"/>
      <c r="C47" s="139"/>
      <c r="D47" s="139"/>
      <c r="E47" s="139"/>
    </row>
    <row r="48" spans="1:7" ht="18.75" customHeight="1" x14ac:dyDescent="0.3">
      <c r="A48" s="163"/>
      <c r="B48" s="97"/>
      <c r="C48" s="97"/>
      <c r="D48" s="97"/>
      <c r="E48" s="97"/>
    </row>
    <row r="49" spans="1:5" ht="18.75" customHeight="1" x14ac:dyDescent="0.3">
      <c r="A49" s="163"/>
      <c r="B49" s="97"/>
      <c r="C49" s="97"/>
      <c r="D49" s="97"/>
      <c r="E49" s="97"/>
    </row>
    <row r="50" spans="1:5" ht="18.75" customHeight="1" x14ac:dyDescent="0.3">
      <c r="A50" s="163"/>
      <c r="B50" s="97"/>
      <c r="C50" s="97"/>
      <c r="D50" s="97"/>
      <c r="E50" s="97"/>
    </row>
    <row r="51" spans="1:5" ht="18.75" customHeight="1" x14ac:dyDescent="0.3">
      <c r="A51" s="163"/>
      <c r="B51" s="97"/>
      <c r="C51" s="97"/>
      <c r="D51" s="97"/>
      <c r="E51" s="97"/>
    </row>
    <row r="52" spans="1:5" ht="18.75" customHeight="1" x14ac:dyDescent="0.3">
      <c r="A52" s="163"/>
      <c r="B52" s="97"/>
      <c r="C52" s="97"/>
      <c r="D52" s="97"/>
      <c r="E52" s="97"/>
    </row>
    <row r="53" spans="1:5" ht="18.75" customHeight="1" x14ac:dyDescent="0.3">
      <c r="A53" s="163"/>
      <c r="B53" s="97"/>
      <c r="C53" s="97"/>
      <c r="D53" s="97"/>
      <c r="E53" s="97"/>
    </row>
    <row r="54" spans="1:5" ht="18.75" customHeight="1" x14ac:dyDescent="0.3">
      <c r="A54" s="163"/>
      <c r="B54" s="97"/>
      <c r="C54" s="97"/>
      <c r="D54" s="97"/>
      <c r="E54" s="97"/>
    </row>
    <row r="55" spans="1:5" ht="18.75" customHeight="1" x14ac:dyDescent="0.3">
      <c r="A55" s="163"/>
      <c r="B55" s="97"/>
      <c r="C55" s="97"/>
      <c r="D55" s="97"/>
      <c r="E55" s="97"/>
    </row>
    <row r="56" spans="1:5" ht="18.75" customHeight="1" x14ac:dyDescent="0.3">
      <c r="A56" s="163"/>
      <c r="B56" s="97"/>
      <c r="C56" s="97"/>
      <c r="D56" s="97"/>
      <c r="E56" s="97"/>
    </row>
    <row r="57" spans="1:5" ht="18.75" customHeight="1" x14ac:dyDescent="0.3">
      <c r="A57" s="163"/>
      <c r="B57" s="97"/>
      <c r="C57" s="97"/>
      <c r="D57" s="97"/>
      <c r="E57" s="97"/>
    </row>
    <row r="58" spans="1:5" ht="18.75" customHeight="1" x14ac:dyDescent="0.3">
      <c r="A58" s="163"/>
      <c r="B58" s="97"/>
      <c r="C58" s="97"/>
      <c r="D58" s="97"/>
      <c r="E58" s="97"/>
    </row>
    <row r="59" spans="1:5" ht="18.75" customHeight="1" x14ac:dyDescent="0.3">
      <c r="A59" s="163"/>
      <c r="B59" s="97"/>
      <c r="C59" s="97"/>
      <c r="D59" s="97"/>
      <c r="E59" s="97"/>
    </row>
    <row r="60" spans="1:5" ht="18.75" customHeight="1" x14ac:dyDescent="0.3">
      <c r="A60" s="163"/>
      <c r="B60" s="97"/>
      <c r="C60" s="97"/>
      <c r="D60" s="97"/>
      <c r="E60" s="97"/>
    </row>
    <row r="61" spans="1:5" ht="18.75" customHeight="1" x14ac:dyDescent="0.3">
      <c r="A61" s="163"/>
      <c r="B61" s="97"/>
      <c r="C61" s="97"/>
      <c r="D61" s="97"/>
      <c r="E61" s="97"/>
    </row>
    <row r="62" spans="1:5" ht="18.75" customHeight="1" x14ac:dyDescent="0.3">
      <c r="A62" s="163"/>
      <c r="B62" s="97"/>
      <c r="C62" s="97"/>
      <c r="D62" s="97"/>
      <c r="E62" s="97"/>
    </row>
    <row r="63" spans="1:5" ht="18.75" customHeight="1" x14ac:dyDescent="0.3">
      <c r="A63" s="163"/>
      <c r="B63" s="97"/>
      <c r="C63" s="97"/>
      <c r="D63" s="97"/>
      <c r="E63" s="97"/>
    </row>
    <row r="64" spans="1:5" ht="18.75" customHeight="1" x14ac:dyDescent="0.3">
      <c r="A64" s="163"/>
      <c r="B64" s="97"/>
      <c r="C64" s="97"/>
      <c r="D64" s="97"/>
      <c r="E64" s="97"/>
    </row>
    <row r="65" spans="1:5" ht="18.75" customHeight="1" x14ac:dyDescent="0.3">
      <c r="A65" s="163"/>
      <c r="B65" s="97"/>
      <c r="C65" s="97"/>
      <c r="D65" s="97"/>
      <c r="E65" s="97"/>
    </row>
    <row r="66" spans="1:5" ht="18.75" customHeight="1" x14ac:dyDescent="0.3">
      <c r="A66" s="163"/>
      <c r="B66" s="97"/>
      <c r="C66" s="97"/>
      <c r="D66" s="97"/>
      <c r="E66" s="97"/>
    </row>
    <row r="67" spans="1:5" ht="18.75" customHeight="1" x14ac:dyDescent="0.3">
      <c r="A67" s="163"/>
      <c r="B67" s="97"/>
      <c r="C67" s="97"/>
      <c r="D67" s="97"/>
      <c r="E67" s="97"/>
    </row>
    <row r="68" spans="1:5" ht="18.75" customHeight="1" x14ac:dyDescent="0.3">
      <c r="A68" s="163"/>
      <c r="B68" s="97"/>
      <c r="C68" s="97"/>
      <c r="D68" s="97"/>
      <c r="E68" s="97"/>
    </row>
    <row r="69" spans="1:5" ht="18.75" customHeight="1" x14ac:dyDescent="0.3">
      <c r="A69" s="163"/>
      <c r="B69" s="97"/>
      <c r="C69" s="97"/>
      <c r="D69" s="97"/>
      <c r="E69" s="97"/>
    </row>
    <row r="70" spans="1:5" ht="18.75" customHeight="1" x14ac:dyDescent="0.3">
      <c r="A70" s="163"/>
      <c r="B70" s="97"/>
      <c r="C70" s="97"/>
      <c r="D70" s="97"/>
      <c r="E70" s="97"/>
    </row>
  </sheetData>
  <mergeCells count="2">
    <mergeCell ref="B45:E45"/>
    <mergeCell ref="B44:E44"/>
  </mergeCells>
  <pageMargins left="0.7" right="0.7" top="0.75" bottom="0.75" header="0.3" footer="0.3"/>
  <pageSetup scale="81" orientation="portrait" r:id="rId1"/>
  <rowBreaks count="1" manualBreakCount="1">
    <brk id="45" max="16383" man="1"/>
  </rowBreaks>
  <ignoredErrors>
    <ignoredError sqref="D29"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H18"/>
  <sheetViews>
    <sheetView showGridLines="0" view="pageBreakPreview" zoomScaleNormal="100" zoomScaleSheetLayoutView="100" workbookViewId="0">
      <selection activeCell="E1" sqref="E1"/>
    </sheetView>
  </sheetViews>
  <sheetFormatPr defaultColWidth="21.5" defaultRowHeight="13" x14ac:dyDescent="0.3"/>
  <cols>
    <col min="1" max="1" width="5.296875" style="86" customWidth="1"/>
    <col min="2" max="2" width="82.5" style="86" customWidth="1"/>
    <col min="3" max="3" width="23" style="86" customWidth="1"/>
    <col min="4" max="4" width="2" style="266" customWidth="1"/>
    <col min="5" max="5" width="23" style="257" customWidth="1"/>
    <col min="6" max="16384" width="21.5" style="86"/>
  </cols>
  <sheetData>
    <row r="1" spans="2:8" ht="15" customHeight="1" x14ac:dyDescent="0.3">
      <c r="B1" s="173" t="s">
        <v>0</v>
      </c>
      <c r="C1" s="97"/>
      <c r="D1" s="261"/>
      <c r="E1" s="417"/>
    </row>
    <row r="2" spans="2:8" ht="15" customHeight="1" x14ac:dyDescent="0.3">
      <c r="B2" s="156" t="s">
        <v>114</v>
      </c>
      <c r="C2" s="97"/>
      <c r="D2" s="261"/>
      <c r="E2" s="97"/>
    </row>
    <row r="3" spans="2:8" ht="15" customHeight="1" x14ac:dyDescent="0.3">
      <c r="B3" s="173" t="s">
        <v>17</v>
      </c>
      <c r="C3" s="97"/>
      <c r="D3" s="261"/>
      <c r="E3" s="97"/>
    </row>
    <row r="4" spans="2:8" ht="15" customHeight="1" x14ac:dyDescent="0.3">
      <c r="B4" s="84"/>
      <c r="C4" s="331" t="s">
        <v>4</v>
      </c>
      <c r="D4" s="262"/>
      <c r="E4" s="331" t="str">
        <f>'Date and Manual'!B8</f>
        <v>Nine Months Ended</v>
      </c>
    </row>
    <row r="5" spans="2:8" ht="33.75" customHeight="1" x14ac:dyDescent="0.3">
      <c r="B5" s="157"/>
      <c r="C5" s="269" t="s">
        <v>180</v>
      </c>
      <c r="D5" s="262"/>
      <c r="E5" s="269" t="s">
        <v>180</v>
      </c>
    </row>
    <row r="6" spans="2:8" ht="29.25" customHeight="1" x14ac:dyDescent="0.3">
      <c r="B6" s="174" t="s">
        <v>107</v>
      </c>
      <c r="C6" s="340"/>
      <c r="D6" s="263"/>
      <c r="E6" s="340"/>
    </row>
    <row r="7" spans="2:8" ht="29.25" customHeight="1" x14ac:dyDescent="0.3">
      <c r="B7" s="166" t="s">
        <v>108</v>
      </c>
      <c r="C7" s="403">
        <v>234</v>
      </c>
      <c r="D7" s="404"/>
      <c r="E7" s="403">
        <v>51</v>
      </c>
      <c r="G7" s="341"/>
      <c r="H7" s="341"/>
    </row>
    <row r="8" spans="2:8" ht="29.25" customHeight="1" x14ac:dyDescent="0.3">
      <c r="B8" s="166" t="s">
        <v>109</v>
      </c>
      <c r="C8" s="280">
        <v>57</v>
      </c>
      <c r="D8" s="405"/>
      <c r="E8" s="280">
        <v>-123</v>
      </c>
      <c r="G8" s="341"/>
      <c r="H8" s="341"/>
    </row>
    <row r="9" spans="2:8" ht="29.25" customHeight="1" x14ac:dyDescent="0.3">
      <c r="B9" s="200" t="s">
        <v>110</v>
      </c>
      <c r="C9" s="406">
        <v>-98</v>
      </c>
      <c r="D9" s="264"/>
      <c r="E9" s="406">
        <v>150</v>
      </c>
      <c r="G9" s="341"/>
      <c r="H9" s="341"/>
    </row>
    <row r="10" spans="2:8" ht="29.25" customHeight="1" x14ac:dyDescent="0.3">
      <c r="B10" s="166"/>
      <c r="C10" s="264"/>
      <c r="D10" s="264"/>
      <c r="E10" s="264"/>
    </row>
    <row r="11" spans="2:8" ht="35.25" customHeight="1" x14ac:dyDescent="0.3">
      <c r="B11" s="97"/>
      <c r="C11" s="265"/>
      <c r="D11" s="265"/>
      <c r="E11" s="265"/>
    </row>
    <row r="12" spans="2:8" ht="18.75" customHeight="1" x14ac:dyDescent="0.3">
      <c r="B12" s="97"/>
      <c r="C12" s="92"/>
      <c r="D12" s="265"/>
      <c r="E12" s="92"/>
    </row>
    <row r="13" spans="2:8" ht="18.75" customHeight="1" x14ac:dyDescent="0.3">
      <c r="B13" s="97"/>
      <c r="C13" s="92"/>
      <c r="D13" s="265"/>
      <c r="E13" s="92"/>
    </row>
    <row r="14" spans="2:8" ht="18.75" customHeight="1" x14ac:dyDescent="0.3">
      <c r="B14" s="97"/>
      <c r="C14" s="92"/>
      <c r="D14" s="265"/>
      <c r="E14" s="92"/>
    </row>
    <row r="15" spans="2:8" ht="18.75" customHeight="1" x14ac:dyDescent="0.3">
      <c r="B15" s="97"/>
      <c r="C15" s="92"/>
      <c r="D15" s="265"/>
      <c r="E15" s="92"/>
    </row>
    <row r="16" spans="2:8" ht="18.75" customHeight="1" x14ac:dyDescent="0.3">
      <c r="B16" s="97"/>
      <c r="C16" s="92"/>
      <c r="D16" s="265"/>
      <c r="E16" s="92"/>
    </row>
    <row r="17" spans="2:5" ht="18.75" customHeight="1" x14ac:dyDescent="0.3">
      <c r="B17" s="97"/>
      <c r="C17" s="92"/>
      <c r="D17" s="265"/>
      <c r="E17" s="92"/>
    </row>
    <row r="18" spans="2:5" ht="18.75" customHeight="1" x14ac:dyDescent="0.3"/>
  </sheetData>
  <pageMargins left="0.7" right="0.7" top="0.75" bottom="0.75" header="0.3" footer="0.3"/>
  <pageSetup scale="7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74"/>
  <sheetViews>
    <sheetView view="pageBreakPreview" zoomScaleNormal="100" zoomScaleSheetLayoutView="100" workbookViewId="0">
      <selection activeCell="F8" sqref="F8"/>
    </sheetView>
  </sheetViews>
  <sheetFormatPr defaultColWidth="21.5" defaultRowHeight="13" x14ac:dyDescent="0.3"/>
  <cols>
    <col min="1" max="1" width="5" style="181" customWidth="1"/>
    <col min="2" max="2" width="60.296875" style="181" customWidth="1"/>
    <col min="3" max="4" width="16.19921875" style="197" customWidth="1"/>
    <col min="5" max="5" width="21.5" style="182"/>
    <col min="6" max="16384" width="21.5" style="181"/>
  </cols>
  <sheetData>
    <row r="1" spans="1:13" ht="15" customHeight="1" x14ac:dyDescent="0.3">
      <c r="A1" s="180"/>
      <c r="B1" s="430" t="s">
        <v>0</v>
      </c>
      <c r="C1" s="431"/>
      <c r="D1" s="431"/>
    </row>
    <row r="2" spans="1:13" ht="15" customHeight="1" x14ac:dyDescent="0.3">
      <c r="A2" s="180"/>
      <c r="B2" s="430" t="s">
        <v>35</v>
      </c>
      <c r="C2" s="430"/>
      <c r="D2" s="430"/>
    </row>
    <row r="3" spans="1:13" ht="15" customHeight="1" x14ac:dyDescent="0.3">
      <c r="A3" s="180"/>
      <c r="B3" s="430" t="s">
        <v>17</v>
      </c>
      <c r="C3" s="430"/>
      <c r="D3" s="430"/>
    </row>
    <row r="4" spans="1:13" ht="32.5" customHeight="1" x14ac:dyDescent="0.3">
      <c r="A4" s="183"/>
      <c r="B4" s="184"/>
      <c r="C4" s="432" t="s">
        <v>4</v>
      </c>
      <c r="D4" s="433"/>
    </row>
    <row r="5" spans="1:13" ht="34.5" customHeight="1" x14ac:dyDescent="0.3">
      <c r="A5" s="183"/>
      <c r="B5" s="185"/>
      <c r="C5" s="95" t="s">
        <v>104</v>
      </c>
      <c r="D5" s="95" t="s">
        <v>93</v>
      </c>
      <c r="E5" s="186" t="s">
        <v>106</v>
      </c>
    </row>
    <row r="6" spans="1:13" ht="30" customHeight="1" x14ac:dyDescent="0.3">
      <c r="A6" s="187"/>
      <c r="B6" s="188" t="s">
        <v>107</v>
      </c>
      <c r="C6" s="189"/>
      <c r="D6" s="189"/>
      <c r="E6" s="190">
        <v>2206</v>
      </c>
      <c r="F6" s="191"/>
      <c r="G6" s="191"/>
      <c r="H6" s="191"/>
      <c r="I6" s="191"/>
      <c r="J6" s="191"/>
      <c r="K6" s="191"/>
      <c r="L6" s="191"/>
    </row>
    <row r="7" spans="1:13" ht="30" customHeight="1" x14ac:dyDescent="0.3">
      <c r="A7" s="187"/>
      <c r="B7" s="188" t="s">
        <v>108</v>
      </c>
      <c r="C7" s="179">
        <v>0</v>
      </c>
      <c r="D7" s="147">
        <v>-299</v>
      </c>
      <c r="E7" s="194">
        <v>1471</v>
      </c>
      <c r="F7" s="191"/>
      <c r="G7" s="191"/>
      <c r="H7" s="191"/>
      <c r="I7" s="191"/>
      <c r="J7" s="191"/>
      <c r="K7" s="191"/>
      <c r="L7" s="191"/>
    </row>
    <row r="8" spans="1:13" ht="30" customHeight="1" x14ac:dyDescent="0.3">
      <c r="A8" s="187"/>
      <c r="B8" s="188" t="s">
        <v>109</v>
      </c>
      <c r="C8" s="198">
        <v>0</v>
      </c>
      <c r="D8" s="193">
        <v>-246</v>
      </c>
      <c r="E8" s="194">
        <v>735</v>
      </c>
      <c r="F8" s="191"/>
      <c r="G8" s="191"/>
      <c r="H8" s="191"/>
      <c r="I8" s="191"/>
      <c r="J8" s="191"/>
      <c r="K8" s="191"/>
      <c r="L8" s="191"/>
    </row>
    <row r="9" spans="1:13" ht="30" customHeight="1" x14ac:dyDescent="0.3">
      <c r="A9" s="187"/>
      <c r="B9" s="188" t="s">
        <v>110</v>
      </c>
      <c r="C9" s="198">
        <v>0</v>
      </c>
      <c r="D9" s="192">
        <v>3</v>
      </c>
      <c r="E9" s="195">
        <v>0.33</v>
      </c>
      <c r="F9" s="191"/>
      <c r="G9" s="191"/>
      <c r="H9" s="191"/>
      <c r="I9" s="191"/>
      <c r="J9" s="191"/>
      <c r="K9" s="191"/>
      <c r="L9" s="191"/>
    </row>
    <row r="10" spans="1:13" ht="30" customHeight="1" x14ac:dyDescent="0.3">
      <c r="A10" s="187"/>
      <c r="B10" s="188" t="s">
        <v>111</v>
      </c>
      <c r="C10" s="105">
        <f>'SEG2'!D23</f>
        <v>179</v>
      </c>
      <c r="D10" s="147">
        <v>-322</v>
      </c>
      <c r="E10" s="194">
        <v>545</v>
      </c>
      <c r="F10" s="191"/>
      <c r="G10" s="191"/>
      <c r="H10" s="191"/>
      <c r="I10" s="196"/>
      <c r="J10" s="191"/>
      <c r="K10" s="191"/>
      <c r="L10" s="191"/>
    </row>
    <row r="11" spans="1:13" s="182" customFormat="1" ht="18.75" customHeight="1" x14ac:dyDescent="0.3">
      <c r="A11" s="181"/>
      <c r="B11" s="181"/>
      <c r="C11" s="197"/>
      <c r="D11" s="197"/>
      <c r="F11" s="181"/>
      <c r="G11" s="181"/>
      <c r="H11" s="181"/>
      <c r="I11" s="181"/>
      <c r="J11" s="181"/>
      <c r="K11" s="181"/>
      <c r="L11" s="181"/>
      <c r="M11" s="181"/>
    </row>
    <row r="12" spans="1:13" s="182" customFormat="1" ht="18.75" customHeight="1" x14ac:dyDescent="0.3">
      <c r="A12" s="181"/>
      <c r="B12" s="181"/>
      <c r="C12" s="197"/>
      <c r="D12" s="197"/>
      <c r="F12" s="181"/>
      <c r="G12" s="181"/>
      <c r="H12" s="181"/>
      <c r="I12" s="181"/>
      <c r="J12" s="181"/>
      <c r="K12" s="181"/>
      <c r="L12" s="181"/>
      <c r="M12" s="181"/>
    </row>
    <row r="13" spans="1:13" s="182" customFormat="1" ht="18.75" customHeight="1" x14ac:dyDescent="0.3">
      <c r="A13" s="181"/>
      <c r="B13" s="181"/>
      <c r="C13" s="197"/>
      <c r="D13" s="197"/>
      <c r="F13" s="181"/>
      <c r="G13" s="181"/>
      <c r="H13" s="181"/>
      <c r="I13" s="181"/>
      <c r="J13" s="181"/>
      <c r="K13" s="181"/>
      <c r="L13" s="181"/>
      <c r="M13" s="181"/>
    </row>
    <row r="14" spans="1:13" s="182" customFormat="1" ht="18.75" customHeight="1" x14ac:dyDescent="0.3">
      <c r="A14" s="181"/>
      <c r="B14" s="181"/>
      <c r="C14" s="197"/>
      <c r="D14" s="197"/>
      <c r="F14" s="181"/>
      <c r="G14" s="181"/>
      <c r="H14" s="181"/>
      <c r="I14" s="181"/>
      <c r="J14" s="181"/>
      <c r="K14" s="181"/>
      <c r="L14" s="181"/>
      <c r="M14" s="181"/>
    </row>
    <row r="15" spans="1:13" s="182" customFormat="1" ht="18.75" customHeight="1" x14ac:dyDescent="0.3">
      <c r="A15" s="181"/>
      <c r="B15" s="181"/>
      <c r="C15" s="197"/>
      <c r="D15" s="197"/>
      <c r="F15" s="181"/>
      <c r="G15" s="181"/>
      <c r="H15" s="181"/>
      <c r="I15" s="181"/>
      <c r="J15" s="181"/>
      <c r="K15" s="181"/>
      <c r="L15" s="181"/>
      <c r="M15" s="181"/>
    </row>
    <row r="16" spans="1:13" s="182" customFormat="1" ht="18.75" customHeight="1" x14ac:dyDescent="0.3">
      <c r="A16" s="181"/>
      <c r="B16" s="181"/>
      <c r="C16" s="197"/>
      <c r="D16" s="197"/>
      <c r="F16" s="181"/>
      <c r="G16" s="181"/>
      <c r="H16" s="181"/>
      <c r="I16" s="181"/>
      <c r="J16" s="181"/>
      <c r="K16" s="181"/>
      <c r="L16" s="181"/>
      <c r="M16" s="181"/>
    </row>
    <row r="17" spans="1:13" s="182" customFormat="1" ht="18.75" customHeight="1" x14ac:dyDescent="0.3">
      <c r="A17" s="181"/>
      <c r="B17" s="181"/>
      <c r="C17" s="197"/>
      <c r="D17" s="197"/>
      <c r="F17" s="181"/>
      <c r="G17" s="181"/>
      <c r="H17" s="181"/>
      <c r="I17" s="181"/>
      <c r="J17" s="181"/>
      <c r="K17" s="181"/>
      <c r="L17" s="181"/>
      <c r="M17" s="181"/>
    </row>
    <row r="18" spans="1:13" s="182" customFormat="1" ht="18.75" customHeight="1" x14ac:dyDescent="0.3">
      <c r="A18" s="181"/>
      <c r="B18" s="181"/>
      <c r="C18" s="197"/>
      <c r="D18" s="197"/>
      <c r="F18" s="181"/>
      <c r="G18" s="181"/>
      <c r="H18" s="181"/>
      <c r="I18" s="181"/>
      <c r="J18" s="181"/>
      <c r="K18" s="181"/>
      <c r="L18" s="181"/>
      <c r="M18" s="181"/>
    </row>
    <row r="19" spans="1:13" s="182" customFormat="1" ht="18.75" customHeight="1" x14ac:dyDescent="0.3">
      <c r="A19" s="181"/>
      <c r="B19" s="181"/>
      <c r="C19" s="197"/>
      <c r="D19" s="197"/>
      <c r="F19" s="181"/>
      <c r="G19" s="181"/>
      <c r="H19" s="181"/>
      <c r="I19" s="181"/>
      <c r="J19" s="181"/>
      <c r="K19" s="181"/>
      <c r="L19" s="181"/>
      <c r="M19" s="181"/>
    </row>
    <row r="20" spans="1:13" s="182" customFormat="1" ht="18.75" customHeight="1" x14ac:dyDescent="0.3">
      <c r="A20" s="181"/>
      <c r="B20" s="181"/>
      <c r="C20" s="197"/>
      <c r="D20" s="197"/>
      <c r="F20" s="181"/>
      <c r="G20" s="181"/>
      <c r="H20" s="181"/>
      <c r="I20" s="181"/>
      <c r="J20" s="181"/>
      <c r="K20" s="181"/>
      <c r="L20" s="181"/>
      <c r="M20" s="181"/>
    </row>
    <row r="21" spans="1:13" s="182" customFormat="1" ht="18.75" customHeight="1" x14ac:dyDescent="0.3">
      <c r="A21" s="181"/>
      <c r="B21" s="181"/>
      <c r="C21" s="197"/>
      <c r="D21" s="197"/>
      <c r="F21" s="181"/>
      <c r="G21" s="181"/>
      <c r="H21" s="181"/>
      <c r="I21" s="181"/>
      <c r="J21" s="181"/>
      <c r="K21" s="181"/>
      <c r="L21" s="181"/>
      <c r="M21" s="181"/>
    </row>
    <row r="22" spans="1:13" s="182" customFormat="1" ht="18.75" customHeight="1" x14ac:dyDescent="0.3">
      <c r="A22" s="181"/>
      <c r="B22" s="181"/>
      <c r="C22" s="197"/>
      <c r="D22" s="197"/>
      <c r="F22" s="181"/>
      <c r="G22" s="181"/>
      <c r="H22" s="181"/>
      <c r="I22" s="181"/>
      <c r="J22" s="181"/>
      <c r="K22" s="181"/>
      <c r="L22" s="181"/>
      <c r="M22" s="181"/>
    </row>
    <row r="23" spans="1:13" s="182" customFormat="1" ht="18.75" customHeight="1" x14ac:dyDescent="0.3">
      <c r="A23" s="181"/>
      <c r="B23" s="181"/>
      <c r="C23" s="197"/>
      <c r="D23" s="197"/>
      <c r="F23" s="181"/>
      <c r="G23" s="181"/>
      <c r="H23" s="181"/>
      <c r="I23" s="181"/>
      <c r="J23" s="181"/>
      <c r="K23" s="181"/>
      <c r="L23" s="181"/>
      <c r="M23" s="181"/>
    </row>
    <row r="24" spans="1:13" s="182" customFormat="1" ht="18.75" customHeight="1" x14ac:dyDescent="0.3">
      <c r="A24" s="181"/>
      <c r="B24" s="181"/>
      <c r="C24" s="197"/>
      <c r="D24" s="197"/>
      <c r="F24" s="181"/>
      <c r="G24" s="181"/>
      <c r="H24" s="181"/>
      <c r="I24" s="181"/>
      <c r="J24" s="181"/>
      <c r="K24" s="181"/>
      <c r="L24" s="181"/>
      <c r="M24" s="181"/>
    </row>
    <row r="25" spans="1:13" s="182" customFormat="1" ht="18.75" customHeight="1" x14ac:dyDescent="0.3">
      <c r="A25" s="181"/>
      <c r="B25" s="181"/>
      <c r="C25" s="197"/>
      <c r="D25" s="197"/>
      <c r="F25" s="181"/>
      <c r="G25" s="181"/>
      <c r="H25" s="181"/>
      <c r="I25" s="181"/>
      <c r="J25" s="181"/>
      <c r="K25" s="181"/>
      <c r="L25" s="181"/>
      <c r="M25" s="181"/>
    </row>
    <row r="26" spans="1:13" ht="18.75" customHeight="1" x14ac:dyDescent="0.3"/>
    <row r="27" spans="1:13" ht="18.75" customHeight="1" x14ac:dyDescent="0.3"/>
    <row r="28" spans="1:13" ht="18.75" customHeight="1" x14ac:dyDescent="0.3"/>
    <row r="29" spans="1:13" ht="18.75" customHeight="1" x14ac:dyDescent="0.3"/>
    <row r="30" spans="1:13" ht="18.75" customHeight="1" x14ac:dyDescent="0.3"/>
    <row r="31" spans="1:13" ht="18.75" customHeight="1" x14ac:dyDescent="0.3"/>
    <row r="32" spans="1:13" ht="18.75" customHeight="1" x14ac:dyDescent="0.3"/>
    <row r="33" ht="18.75" customHeight="1" x14ac:dyDescent="0.3"/>
    <row r="34" ht="18.75" customHeight="1" x14ac:dyDescent="0.3"/>
    <row r="35" ht="18.75" customHeight="1" x14ac:dyDescent="0.3"/>
    <row r="36" ht="18.75" customHeight="1" x14ac:dyDescent="0.3"/>
    <row r="37" ht="18.75" customHeight="1" x14ac:dyDescent="0.3"/>
    <row r="38" ht="18.75" customHeight="1" x14ac:dyDescent="0.3"/>
    <row r="39" ht="18.75" customHeight="1" x14ac:dyDescent="0.3"/>
    <row r="40" ht="18.75" customHeight="1" x14ac:dyDescent="0.3"/>
    <row r="41" ht="18.75" customHeight="1" x14ac:dyDescent="0.3"/>
    <row r="42" ht="18.75" customHeight="1" x14ac:dyDescent="0.3"/>
    <row r="43" ht="18.75" customHeight="1" x14ac:dyDescent="0.3"/>
    <row r="44" ht="18.75" customHeight="1" x14ac:dyDescent="0.3"/>
    <row r="45" ht="18.75" customHeight="1" x14ac:dyDescent="0.3"/>
    <row r="46" ht="18.75" customHeight="1" x14ac:dyDescent="0.3"/>
    <row r="47" ht="18.75" customHeight="1" x14ac:dyDescent="0.3"/>
    <row r="48" ht="18.75" customHeight="1" x14ac:dyDescent="0.3"/>
    <row r="49" ht="18.75" customHeight="1" x14ac:dyDescent="0.3"/>
    <row r="50" ht="18.75" customHeight="1" x14ac:dyDescent="0.3"/>
    <row r="51" ht="18.75" customHeight="1" x14ac:dyDescent="0.3"/>
    <row r="52" ht="18.75" customHeight="1" x14ac:dyDescent="0.3"/>
    <row r="53" ht="18.75" customHeight="1" x14ac:dyDescent="0.3"/>
    <row r="54" ht="18.75" customHeight="1" x14ac:dyDescent="0.3"/>
    <row r="55" ht="18.75" customHeight="1" x14ac:dyDescent="0.3"/>
    <row r="56" ht="18.75" customHeight="1" x14ac:dyDescent="0.3"/>
    <row r="57" ht="18.75" customHeight="1" x14ac:dyDescent="0.3"/>
    <row r="58" ht="18.75" customHeight="1" x14ac:dyDescent="0.3"/>
    <row r="59" ht="18.75" customHeight="1" x14ac:dyDescent="0.3"/>
    <row r="60" ht="18.75" customHeight="1" x14ac:dyDescent="0.3"/>
    <row r="61" ht="18.75" customHeight="1" x14ac:dyDescent="0.3"/>
    <row r="62" ht="18.75" customHeight="1" x14ac:dyDescent="0.3"/>
    <row r="63" ht="18.75" customHeight="1" x14ac:dyDescent="0.3"/>
    <row r="64" ht="18.75" customHeight="1" x14ac:dyDescent="0.3"/>
    <row r="65" ht="18.75" customHeight="1" x14ac:dyDescent="0.3"/>
    <row r="66" ht="18.75" customHeight="1" x14ac:dyDescent="0.3"/>
    <row r="67" ht="18.75" customHeight="1" x14ac:dyDescent="0.3"/>
    <row r="68" ht="18.75" customHeight="1" x14ac:dyDescent="0.3"/>
    <row r="69" ht="18.75" customHeight="1" x14ac:dyDescent="0.3"/>
    <row r="70" ht="18.75" customHeight="1" x14ac:dyDescent="0.3"/>
    <row r="71" ht="18.75" customHeight="1" x14ac:dyDescent="0.3"/>
    <row r="72" ht="18.75" customHeight="1" x14ac:dyDescent="0.3"/>
    <row r="73" ht="18.75" customHeight="1" x14ac:dyDescent="0.3"/>
    <row r="74" ht="18.75" customHeight="1" x14ac:dyDescent="0.3"/>
  </sheetData>
  <mergeCells count="4">
    <mergeCell ref="B1:D1"/>
    <mergeCell ref="B2:D2"/>
    <mergeCell ref="B3:D3"/>
    <mergeCell ref="C4:D4"/>
  </mergeCells>
  <printOptions horizontalCentered="1"/>
  <pageMargins left="0.7" right="0.7" top="0.75" bottom="0.75" header="0.3" footer="0.3"/>
  <pageSetup orientation="portrait" r:id="rId1"/>
  <rowBreaks count="1" manualBreakCount="1">
    <brk id="11" max="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R90"/>
  <sheetViews>
    <sheetView showGridLines="0" zoomScaleNormal="100" zoomScaleSheetLayoutView="100" workbookViewId="0">
      <selection activeCell="Q1" sqref="Q1"/>
    </sheetView>
  </sheetViews>
  <sheetFormatPr defaultColWidth="21.5" defaultRowHeight="13" x14ac:dyDescent="0.3"/>
  <cols>
    <col min="1" max="1" width="3.296875" style="1" customWidth="1"/>
    <col min="2" max="2" width="53" style="1" customWidth="1"/>
    <col min="3" max="3" width="2.69921875" style="1" customWidth="1"/>
    <col min="4" max="4" width="15.296875" style="1" customWidth="1"/>
    <col min="5" max="5" width="3" style="1" customWidth="1"/>
    <col min="6" max="6" width="2.69921875" style="1" customWidth="1"/>
    <col min="7" max="7" width="16.296875" style="1" customWidth="1"/>
    <col min="8" max="8" width="2" style="1" customWidth="1"/>
    <col min="9" max="9" width="2.69921875" style="1" customWidth="1"/>
    <col min="10" max="10" width="15.296875" style="1" customWidth="1"/>
    <col min="11" max="11" width="2.69921875" style="1" customWidth="1"/>
    <col min="12" max="12" width="4.796875" style="255" customWidth="1"/>
    <col min="13" max="13" width="2.69921875" style="1" customWidth="1"/>
    <col min="14" max="14" width="15.296875" style="1" customWidth="1"/>
    <col min="15" max="15" width="3" style="1" customWidth="1"/>
    <col min="16" max="16" width="2.69921875" style="1" customWidth="1"/>
    <col min="17" max="17" width="15.296875" style="1" customWidth="1"/>
    <col min="18" max="18" width="2.69921875" style="1" customWidth="1"/>
    <col min="19" max="16384" width="21.5" style="1"/>
  </cols>
  <sheetData>
    <row r="1" spans="2:18" ht="15" customHeight="1" x14ac:dyDescent="0.3">
      <c r="B1" s="7" t="s">
        <v>0</v>
      </c>
      <c r="C1" s="7"/>
      <c r="D1" s="4"/>
      <c r="E1" s="4"/>
      <c r="F1" s="4"/>
      <c r="G1" s="4"/>
      <c r="I1" s="4"/>
      <c r="J1" s="4"/>
      <c r="K1" s="4"/>
      <c r="M1" s="7"/>
      <c r="N1" s="258"/>
      <c r="O1" s="258"/>
      <c r="P1" s="258"/>
      <c r="Q1" s="418"/>
      <c r="R1" s="258"/>
    </row>
    <row r="2" spans="2:18" ht="15" customHeight="1" x14ac:dyDescent="0.3">
      <c r="B2" s="7" t="s">
        <v>39</v>
      </c>
      <c r="C2" s="7"/>
      <c r="D2" s="4"/>
      <c r="E2" s="4"/>
      <c r="F2" s="4"/>
      <c r="J2" s="155"/>
      <c r="K2" s="4"/>
      <c r="M2" s="7"/>
      <c r="N2" s="258"/>
      <c r="O2" s="258"/>
      <c r="R2" s="258"/>
    </row>
    <row r="3" spans="2:18" ht="15" customHeight="1" x14ac:dyDescent="0.3">
      <c r="B3" s="7" t="s">
        <v>17</v>
      </c>
      <c r="C3" s="7"/>
      <c r="D3" s="4"/>
      <c r="E3" s="4"/>
      <c r="F3" s="4"/>
      <c r="G3" s="4"/>
      <c r="H3" s="4"/>
      <c r="I3" s="4"/>
      <c r="J3" s="4"/>
      <c r="K3" s="4"/>
      <c r="M3" s="7"/>
      <c r="N3" s="258"/>
      <c r="O3" s="258"/>
      <c r="P3" s="258"/>
      <c r="Q3" s="258"/>
      <c r="R3" s="258"/>
    </row>
    <row r="4" spans="2:18" ht="45" customHeight="1" x14ac:dyDescent="0.3">
      <c r="B4" s="144"/>
      <c r="C4" s="3"/>
      <c r="D4" s="434" t="s">
        <v>4</v>
      </c>
      <c r="E4" s="434"/>
      <c r="F4" s="434"/>
      <c r="G4" s="435"/>
      <c r="H4" s="435"/>
      <c r="I4" s="435"/>
      <c r="J4" s="435"/>
      <c r="K4" s="4"/>
      <c r="M4" s="3"/>
      <c r="N4" s="420" t="s">
        <v>184</v>
      </c>
      <c r="O4" s="420"/>
      <c r="P4" s="420"/>
      <c r="Q4" s="420"/>
      <c r="R4" s="258"/>
    </row>
    <row r="5" spans="2:18" ht="33.75" customHeight="1" x14ac:dyDescent="0.3">
      <c r="B5" s="42" t="s">
        <v>41</v>
      </c>
      <c r="C5" s="56"/>
      <c r="D5" s="269" t="s">
        <v>180</v>
      </c>
      <c r="E5" s="5"/>
      <c r="F5" s="61"/>
      <c r="G5" s="95" t="s">
        <v>177</v>
      </c>
      <c r="H5" s="41"/>
      <c r="I5" s="5"/>
      <c r="J5" s="95" t="s">
        <v>181</v>
      </c>
      <c r="K5" s="73"/>
      <c r="L5" s="256"/>
      <c r="M5" s="56"/>
      <c r="N5" s="270" t="s">
        <v>180</v>
      </c>
      <c r="O5" s="5"/>
      <c r="P5" s="61"/>
      <c r="Q5" s="5" t="s">
        <v>181</v>
      </c>
      <c r="R5" s="73"/>
    </row>
    <row r="6" spans="2:18" ht="15" customHeight="1" x14ac:dyDescent="0.3">
      <c r="B6" s="29"/>
      <c r="C6" s="21"/>
      <c r="D6" s="3"/>
      <c r="E6" s="3"/>
      <c r="F6" s="21"/>
      <c r="G6" s="367"/>
      <c r="H6" s="22"/>
      <c r="I6" s="8"/>
      <c r="J6" s="74"/>
      <c r="K6" s="10"/>
      <c r="M6" s="21"/>
      <c r="N6" s="3"/>
      <c r="O6" s="3"/>
      <c r="P6" s="8"/>
      <c r="Q6" s="74"/>
      <c r="R6" s="10"/>
    </row>
    <row r="7" spans="2:18" ht="16" x14ac:dyDescent="0.3">
      <c r="B7" s="43" t="s">
        <v>42</v>
      </c>
      <c r="C7" s="11"/>
      <c r="D7" s="367"/>
      <c r="E7" s="367"/>
      <c r="F7" s="390"/>
      <c r="G7" s="367"/>
      <c r="H7" s="391"/>
      <c r="I7" s="390"/>
      <c r="J7" s="367"/>
      <c r="K7" s="291"/>
      <c r="L7" s="323"/>
      <c r="M7" s="293"/>
      <c r="N7" s="367"/>
      <c r="O7" s="3"/>
      <c r="P7" s="21"/>
      <c r="Q7" s="3"/>
      <c r="R7" s="12"/>
    </row>
    <row r="8" spans="2:18" ht="15" customHeight="1" x14ac:dyDescent="0.3">
      <c r="B8" s="44" t="s">
        <v>5</v>
      </c>
      <c r="C8" s="13"/>
      <c r="D8" s="280">
        <v>1276</v>
      </c>
      <c r="E8" s="392"/>
      <c r="F8" s="284"/>
      <c r="G8" s="280">
        <v>940</v>
      </c>
      <c r="H8" s="295"/>
      <c r="I8" s="296"/>
      <c r="J8" s="280">
        <v>938</v>
      </c>
      <c r="K8" s="346"/>
      <c r="L8" s="292"/>
      <c r="M8" s="298"/>
      <c r="N8" s="280">
        <v>3047</v>
      </c>
      <c r="O8" s="51"/>
      <c r="P8" s="30"/>
      <c r="Q8" s="87">
        <v>3139</v>
      </c>
      <c r="R8" s="14"/>
    </row>
    <row r="9" spans="2:18" ht="15" customHeight="1" x14ac:dyDescent="0.3">
      <c r="B9" s="44" t="s">
        <v>143</v>
      </c>
      <c r="C9" s="13"/>
      <c r="D9" s="280">
        <v>179</v>
      </c>
      <c r="E9" s="392"/>
      <c r="F9" s="284"/>
      <c r="G9" s="280">
        <v>22</v>
      </c>
      <c r="H9" s="295"/>
      <c r="I9" s="296"/>
      <c r="J9" s="280">
        <v>100</v>
      </c>
      <c r="K9" s="346"/>
      <c r="L9" s="292"/>
      <c r="M9" s="298"/>
      <c r="N9" s="280">
        <v>217</v>
      </c>
      <c r="O9" s="51"/>
      <c r="P9" s="30"/>
      <c r="Q9" s="87">
        <v>355</v>
      </c>
      <c r="R9" s="14"/>
    </row>
    <row r="10" spans="2:18" ht="15" customHeight="1" x14ac:dyDescent="0.3">
      <c r="B10" s="43" t="s">
        <v>43</v>
      </c>
      <c r="C10" s="11"/>
      <c r="D10" s="281"/>
      <c r="E10" s="288"/>
      <c r="F10" s="285"/>
      <c r="G10" s="281"/>
      <c r="H10" s="289"/>
      <c r="I10" s="290"/>
      <c r="J10" s="281"/>
      <c r="K10" s="291"/>
      <c r="L10" s="292"/>
      <c r="M10" s="293"/>
      <c r="N10" s="281"/>
      <c r="O10" s="288"/>
      <c r="P10" s="75"/>
      <c r="Q10" s="141"/>
      <c r="R10" s="12"/>
    </row>
    <row r="11" spans="2:18" ht="15" customHeight="1" x14ac:dyDescent="0.3">
      <c r="B11" s="44" t="s">
        <v>5</v>
      </c>
      <c r="C11" s="13"/>
      <c r="D11" s="280">
        <v>525</v>
      </c>
      <c r="E11" s="294"/>
      <c r="F11" s="286"/>
      <c r="G11" s="280">
        <v>591</v>
      </c>
      <c r="H11" s="295"/>
      <c r="I11" s="296"/>
      <c r="J11" s="280">
        <v>715</v>
      </c>
      <c r="K11" s="297"/>
      <c r="L11" s="292"/>
      <c r="M11" s="298"/>
      <c r="N11" s="280">
        <v>1557</v>
      </c>
      <c r="O11" s="294"/>
      <c r="P11" s="30"/>
      <c r="Q11" s="87">
        <v>1917</v>
      </c>
      <c r="R11" s="16"/>
    </row>
    <row r="12" spans="2:18" ht="15" customHeight="1" x14ac:dyDescent="0.3">
      <c r="B12" s="44" t="str">
        <f>IF(AND(D12&lt;0,G12&lt;0, J12&lt;0), "Operating loss","Operating income")</f>
        <v>Operating income</v>
      </c>
      <c r="C12" s="13"/>
      <c r="D12" s="280">
        <v>61</v>
      </c>
      <c r="E12" s="294"/>
      <c r="F12" s="286"/>
      <c r="G12" s="280">
        <v>89</v>
      </c>
      <c r="H12" s="295"/>
      <c r="I12" s="296"/>
      <c r="J12" s="280">
        <v>86</v>
      </c>
      <c r="K12" s="297"/>
      <c r="L12" s="292"/>
      <c r="M12" s="298"/>
      <c r="N12" s="280">
        <v>218</v>
      </c>
      <c r="O12" s="294"/>
      <c r="P12" s="30"/>
      <c r="Q12" s="87">
        <v>169</v>
      </c>
      <c r="R12" s="16"/>
    </row>
    <row r="13" spans="2:18" ht="15" customHeight="1" x14ac:dyDescent="0.3">
      <c r="B13" s="43" t="s">
        <v>100</v>
      </c>
      <c r="C13" s="11"/>
      <c r="D13" s="281"/>
      <c r="E13" s="288"/>
      <c r="F13" s="285"/>
      <c r="G13" s="281"/>
      <c r="H13" s="289"/>
      <c r="I13" s="290"/>
      <c r="J13" s="281"/>
      <c r="K13" s="291"/>
      <c r="L13" s="292"/>
      <c r="M13" s="293"/>
      <c r="N13" s="281"/>
      <c r="O13" s="288"/>
      <c r="P13" s="75"/>
      <c r="Q13" s="141"/>
      <c r="R13" s="12"/>
    </row>
    <row r="14" spans="2:18" ht="15" customHeight="1" x14ac:dyDescent="0.3">
      <c r="B14" s="44" t="s">
        <v>5</v>
      </c>
      <c r="C14" s="13"/>
      <c r="D14" s="388">
        <v>0</v>
      </c>
      <c r="E14" s="294"/>
      <c r="F14" s="286"/>
      <c r="G14" s="368">
        <v>0</v>
      </c>
      <c r="H14" s="299"/>
      <c r="I14" s="300"/>
      <c r="J14" s="368">
        <v>0</v>
      </c>
      <c r="K14" s="297"/>
      <c r="L14" s="292"/>
      <c r="M14" s="298"/>
      <c r="N14" s="393">
        <v>0</v>
      </c>
      <c r="O14" s="294"/>
      <c r="P14" s="31"/>
      <c r="Q14" s="368">
        <v>0</v>
      </c>
      <c r="R14" s="16"/>
    </row>
    <row r="15" spans="2:18" ht="15" customHeight="1" x14ac:dyDescent="0.3">
      <c r="B15" s="44" t="str">
        <f>IF(AND(D15&lt;0,G15&lt;0, J15&lt;0), "Operating loss","Operating income (loss)")</f>
        <v>Operating loss</v>
      </c>
      <c r="C15" s="13"/>
      <c r="D15" s="280">
        <v>-54</v>
      </c>
      <c r="E15" s="294"/>
      <c r="F15" s="286"/>
      <c r="G15" s="280">
        <v>-52</v>
      </c>
      <c r="H15" s="295"/>
      <c r="I15" s="296"/>
      <c r="J15" s="280">
        <v>-36</v>
      </c>
      <c r="K15" s="297"/>
      <c r="L15" s="292"/>
      <c r="M15" s="298"/>
      <c r="N15" s="280">
        <v>-152</v>
      </c>
      <c r="O15" s="294"/>
      <c r="P15" s="30"/>
      <c r="Q15" s="87">
        <v>-101</v>
      </c>
      <c r="R15" s="16"/>
    </row>
    <row r="16" spans="2:18" ht="15" customHeight="1" x14ac:dyDescent="0.3">
      <c r="B16" s="46" t="s">
        <v>46</v>
      </c>
      <c r="C16" s="17"/>
      <c r="D16" s="282"/>
      <c r="E16" s="288"/>
      <c r="F16" s="285"/>
      <c r="G16" s="282"/>
      <c r="H16" s="289"/>
      <c r="I16" s="290"/>
      <c r="J16" s="282"/>
      <c r="K16" s="291"/>
      <c r="L16" s="292"/>
      <c r="M16" s="301"/>
      <c r="N16" s="282"/>
      <c r="O16" s="288"/>
      <c r="P16" s="75"/>
      <c r="Q16" s="142"/>
      <c r="R16" s="12"/>
    </row>
    <row r="17" spans="2:18" ht="15" customHeight="1" x14ac:dyDescent="0.3">
      <c r="B17" s="47" t="s">
        <v>5</v>
      </c>
      <c r="C17" s="18"/>
      <c r="D17" s="283">
        <f>D8+D11+D14</f>
        <v>1801</v>
      </c>
      <c r="E17" s="302"/>
      <c r="F17" s="287"/>
      <c r="G17" s="283">
        <f>G8+G11+G14</f>
        <v>1531</v>
      </c>
      <c r="H17" s="283"/>
      <c r="I17" s="303"/>
      <c r="J17" s="283">
        <v>1653</v>
      </c>
      <c r="K17" s="304"/>
      <c r="L17" s="305"/>
      <c r="M17" s="306"/>
      <c r="N17" s="283">
        <f>+N8+N11+N14</f>
        <v>4604</v>
      </c>
      <c r="O17" s="302"/>
      <c r="P17" s="100"/>
      <c r="Q17" s="88">
        <v>5056</v>
      </c>
      <c r="R17" s="20"/>
    </row>
    <row r="18" spans="2:18" ht="15" customHeight="1" x14ac:dyDescent="0.3">
      <c r="B18" s="47" t="s">
        <v>44</v>
      </c>
      <c r="C18" s="18"/>
      <c r="D18" s="283">
        <f>D9+D12+D15</f>
        <v>186</v>
      </c>
      <c r="E18" s="302"/>
      <c r="F18" s="287"/>
      <c r="G18" s="283">
        <v>59</v>
      </c>
      <c r="H18" s="307"/>
      <c r="I18" s="308"/>
      <c r="J18" s="283">
        <v>150</v>
      </c>
      <c r="K18" s="304"/>
      <c r="L18" s="309"/>
      <c r="M18" s="306"/>
      <c r="N18" s="283">
        <f>+N9+N12+N15</f>
        <v>283</v>
      </c>
      <c r="O18" s="302"/>
      <c r="P18" s="101"/>
      <c r="Q18" s="267">
        <v>423</v>
      </c>
      <c r="R18" s="20"/>
    </row>
    <row r="19" spans="2:18" ht="15" customHeight="1" x14ac:dyDescent="0.3">
      <c r="B19" s="48"/>
      <c r="C19" s="19"/>
      <c r="D19" s="389"/>
      <c r="E19" s="310"/>
      <c r="F19" s="311"/>
      <c r="G19" s="310"/>
      <c r="H19" s="312"/>
      <c r="I19" s="313"/>
      <c r="J19" s="314"/>
      <c r="K19" s="315"/>
      <c r="L19" s="292"/>
      <c r="M19" s="316"/>
      <c r="N19" s="389"/>
      <c r="O19" s="310"/>
      <c r="P19" s="32"/>
      <c r="Q19" s="143"/>
      <c r="R19" s="20"/>
    </row>
    <row r="20" spans="2:18" ht="15" customHeight="1" x14ac:dyDescent="0.3">
      <c r="B20" s="9"/>
      <c r="C20" s="8"/>
      <c r="D20" s="394"/>
      <c r="E20" s="317"/>
      <c r="F20" s="318"/>
      <c r="G20" s="317"/>
      <c r="H20" s="319"/>
      <c r="I20" s="320"/>
      <c r="J20" s="321"/>
      <c r="K20" s="322"/>
      <c r="L20" s="323"/>
      <c r="M20" s="320"/>
      <c r="N20" s="394"/>
      <c r="O20" s="317"/>
      <c r="P20" s="8"/>
      <c r="Q20" s="125"/>
      <c r="R20" s="10"/>
    </row>
    <row r="21" spans="2:18" ht="15" customHeight="1" x14ac:dyDescent="0.3">
      <c r="B21" s="49" t="s">
        <v>47</v>
      </c>
      <c r="C21" s="23"/>
      <c r="D21" s="395"/>
      <c r="E21" s="369"/>
      <c r="F21" s="396"/>
      <c r="G21" s="369"/>
      <c r="H21" s="391"/>
      <c r="I21" s="390"/>
      <c r="J21" s="367"/>
      <c r="K21" s="291"/>
      <c r="L21" s="323"/>
      <c r="M21" s="397"/>
      <c r="N21" s="395"/>
      <c r="O21" s="57"/>
      <c r="P21" s="21"/>
      <c r="Q21" s="126"/>
      <c r="R21" s="12"/>
    </row>
    <row r="22" spans="2:18" ht="15" customHeight="1" x14ac:dyDescent="0.3">
      <c r="B22" s="43" t="s">
        <v>118</v>
      </c>
      <c r="C22" s="11"/>
      <c r="D22" s="280">
        <v>55</v>
      </c>
      <c r="E22" s="342"/>
      <c r="F22" s="343"/>
      <c r="G22" s="280">
        <v>58</v>
      </c>
      <c r="H22" s="344"/>
      <c r="I22" s="345"/>
      <c r="J22" s="280">
        <v>33</v>
      </c>
      <c r="K22" s="346"/>
      <c r="L22" s="323"/>
      <c r="M22" s="293"/>
      <c r="N22" s="280">
        <v>175</v>
      </c>
      <c r="O22" s="342"/>
      <c r="P22" s="76"/>
      <c r="Q22" s="87">
        <v>122</v>
      </c>
      <c r="R22" s="14"/>
    </row>
    <row r="23" spans="2:18" ht="15" customHeight="1" x14ac:dyDescent="0.3">
      <c r="B23" s="43" t="s">
        <v>117</v>
      </c>
      <c r="C23" s="11"/>
      <c r="D23" s="280">
        <v>300</v>
      </c>
      <c r="E23" s="342"/>
      <c r="F23" s="343"/>
      <c r="G23" s="280">
        <v>163</v>
      </c>
      <c r="H23" s="344"/>
      <c r="I23" s="345"/>
      <c r="J23" s="280">
        <v>227</v>
      </c>
      <c r="K23" s="346"/>
      <c r="L23" s="323" t="s">
        <v>89</v>
      </c>
      <c r="M23" s="293"/>
      <c r="N23" s="280">
        <v>593</v>
      </c>
      <c r="O23" s="342"/>
      <c r="P23" s="345"/>
      <c r="Q23" s="280">
        <v>651</v>
      </c>
      <c r="R23" s="14"/>
    </row>
    <row r="24" spans="2:18" ht="20.25" customHeight="1" x14ac:dyDescent="0.3">
      <c r="B24" s="43" t="s">
        <v>119</v>
      </c>
      <c r="C24" s="11"/>
      <c r="D24" s="280">
        <v>1209</v>
      </c>
      <c r="E24" s="342"/>
      <c r="F24" s="343"/>
      <c r="G24" s="280">
        <v>1128</v>
      </c>
      <c r="H24" s="344"/>
      <c r="I24" s="345"/>
      <c r="J24" s="280">
        <v>1056</v>
      </c>
      <c r="K24" s="346"/>
      <c r="L24" s="347"/>
      <c r="M24" s="293"/>
      <c r="N24" s="280">
        <v>1209</v>
      </c>
      <c r="O24" s="342"/>
      <c r="P24" s="345"/>
      <c r="Q24" s="280">
        <v>1056</v>
      </c>
      <c r="R24" s="14"/>
    </row>
    <row r="25" spans="2:18" ht="15" customHeight="1" x14ac:dyDescent="0.3">
      <c r="B25" s="43" t="s">
        <v>116</v>
      </c>
      <c r="C25" s="11"/>
      <c r="D25" s="280">
        <v>179</v>
      </c>
      <c r="E25" s="348"/>
      <c r="F25" s="343"/>
      <c r="G25" s="280">
        <v>-28</v>
      </c>
      <c r="H25" s="344"/>
      <c r="I25" s="345"/>
      <c r="J25" s="349">
        <v>44</v>
      </c>
      <c r="K25" s="346"/>
      <c r="L25" s="323" t="s">
        <v>89</v>
      </c>
      <c r="M25" s="293"/>
      <c r="N25" s="280">
        <v>-124</v>
      </c>
      <c r="O25" s="348"/>
      <c r="P25" s="345"/>
      <c r="Q25" s="280">
        <v>-208</v>
      </c>
      <c r="R25" s="14"/>
    </row>
    <row r="26" spans="2:18" ht="15" customHeight="1" x14ac:dyDescent="0.3">
      <c r="B26" s="43" t="s">
        <v>51</v>
      </c>
      <c r="C26" s="11"/>
      <c r="D26" s="280">
        <v>5253</v>
      </c>
      <c r="E26" s="342"/>
      <c r="F26" s="343"/>
      <c r="G26" s="280">
        <v>5102</v>
      </c>
      <c r="H26" s="344"/>
      <c r="I26" s="345"/>
      <c r="J26" s="280">
        <v>4347</v>
      </c>
      <c r="K26" s="346"/>
      <c r="L26" s="347"/>
      <c r="M26" s="293"/>
      <c r="N26" s="280">
        <v>5253</v>
      </c>
      <c r="O26" s="342"/>
      <c r="P26" s="76"/>
      <c r="Q26" s="87">
        <v>4347</v>
      </c>
      <c r="R26" s="14"/>
    </row>
    <row r="27" spans="2:18" ht="15" customHeight="1" x14ac:dyDescent="0.3">
      <c r="B27" s="43" t="s">
        <v>52</v>
      </c>
      <c r="C27" s="11"/>
      <c r="D27" s="280">
        <v>872</v>
      </c>
      <c r="E27" s="342"/>
      <c r="F27" s="343"/>
      <c r="G27" s="280">
        <v>1031</v>
      </c>
      <c r="H27" s="344"/>
      <c r="I27" s="345"/>
      <c r="J27" s="280">
        <v>1303</v>
      </c>
      <c r="K27" s="346"/>
      <c r="L27" s="347"/>
      <c r="M27" s="293"/>
      <c r="N27" s="280">
        <v>872</v>
      </c>
      <c r="O27" s="58"/>
      <c r="P27" s="76"/>
      <c r="Q27" s="87">
        <v>1303</v>
      </c>
      <c r="R27" s="14"/>
    </row>
    <row r="28" spans="2:18" ht="15" customHeight="1" x14ac:dyDescent="0.3">
      <c r="B28" s="50"/>
      <c r="C28" s="25"/>
      <c r="D28" s="370"/>
      <c r="E28" s="407"/>
      <c r="F28" s="408"/>
      <c r="G28" s="370"/>
      <c r="H28" s="409"/>
      <c r="I28" s="410"/>
      <c r="J28" s="370"/>
      <c r="K28" s="411"/>
      <c r="L28" s="323"/>
      <c r="M28" s="412"/>
      <c r="N28" s="375"/>
      <c r="O28" s="60"/>
      <c r="P28" s="77"/>
      <c r="Q28" s="178"/>
      <c r="R28" s="78"/>
    </row>
    <row r="29" spans="2:18" ht="18.75" customHeight="1" x14ac:dyDescent="0.3">
      <c r="B29" s="4"/>
      <c r="C29" s="4"/>
      <c r="D29" s="371"/>
      <c r="E29" s="371"/>
      <c r="F29" s="371"/>
      <c r="G29" s="371"/>
      <c r="H29" s="371"/>
      <c r="I29" s="371"/>
      <c r="J29" s="371"/>
      <c r="K29" s="371"/>
      <c r="L29" s="323"/>
      <c r="M29" s="371"/>
      <c r="N29" s="371"/>
      <c r="O29" s="258"/>
      <c r="P29" s="258"/>
      <c r="Q29" s="258"/>
      <c r="R29" s="258"/>
    </row>
    <row r="30" spans="2:18" ht="18.75" customHeight="1" x14ac:dyDescent="0.3">
      <c r="B30" s="26" t="s">
        <v>54</v>
      </c>
      <c r="C30" s="26"/>
      <c r="D30" s="371"/>
      <c r="E30" s="371"/>
      <c r="F30" s="371"/>
      <c r="G30" s="371"/>
      <c r="H30" s="371"/>
      <c r="I30" s="371"/>
      <c r="J30" s="371"/>
      <c r="K30" s="371"/>
      <c r="L30" s="323"/>
      <c r="M30" s="413"/>
      <c r="N30" s="371"/>
      <c r="O30" s="258"/>
      <c r="P30" s="258"/>
      <c r="Q30" s="258"/>
      <c r="R30" s="258"/>
    </row>
    <row r="31" spans="2:18" ht="18.75" customHeight="1" x14ac:dyDescent="0.3">
      <c r="B31" s="4"/>
      <c r="C31" s="4"/>
      <c r="D31" s="4"/>
      <c r="E31" s="4"/>
      <c r="F31" s="4"/>
      <c r="G31" s="371"/>
      <c r="H31" s="4"/>
      <c r="I31" s="4"/>
      <c r="J31" s="4"/>
      <c r="K31" s="4"/>
      <c r="M31" s="258"/>
      <c r="N31" s="258"/>
      <c r="O31" s="258"/>
      <c r="P31" s="258"/>
      <c r="Q31" s="258"/>
      <c r="R31" s="258"/>
    </row>
    <row r="32" spans="2:18" ht="18.75" customHeight="1" x14ac:dyDescent="0.3">
      <c r="B32" s="4"/>
      <c r="C32" s="4"/>
      <c r="D32" s="87"/>
      <c r="E32" s="4"/>
      <c r="F32" s="4"/>
      <c r="G32" s="108"/>
      <c r="H32" s="4"/>
      <c r="I32" s="4"/>
      <c r="J32" s="4"/>
      <c r="K32" s="4"/>
      <c r="M32" s="258"/>
      <c r="N32" s="87"/>
      <c r="O32" s="258"/>
      <c r="P32" s="258"/>
      <c r="Q32" s="258"/>
      <c r="R32" s="258"/>
    </row>
    <row r="33" spans="2:18" ht="18.75" customHeight="1" x14ac:dyDescent="0.3">
      <c r="B33" s="4"/>
      <c r="C33" s="4"/>
      <c r="D33" s="4"/>
      <c r="E33" s="4"/>
      <c r="F33" s="4"/>
      <c r="G33" s="4"/>
      <c r="H33" s="4"/>
      <c r="I33" s="4"/>
      <c r="J33" s="4"/>
      <c r="K33" s="4"/>
      <c r="M33" s="258"/>
      <c r="N33" s="258"/>
      <c r="O33" s="258"/>
      <c r="P33" s="258"/>
      <c r="Q33" s="258"/>
      <c r="R33" s="258"/>
    </row>
    <row r="34" spans="2:18" ht="18.75" customHeight="1" x14ac:dyDescent="0.3">
      <c r="B34" s="4"/>
      <c r="C34" s="4"/>
      <c r="D34" s="4"/>
      <c r="E34" s="4"/>
      <c r="F34" s="4"/>
      <c r="G34" s="4"/>
      <c r="H34" s="4"/>
      <c r="I34" s="4"/>
      <c r="J34" s="4"/>
      <c r="K34" s="4"/>
      <c r="M34" s="258"/>
      <c r="N34" s="258"/>
      <c r="O34" s="258"/>
      <c r="P34" s="258"/>
      <c r="Q34" s="258"/>
      <c r="R34" s="258"/>
    </row>
    <row r="35" spans="2:18" ht="18.75" customHeight="1" x14ac:dyDescent="0.3">
      <c r="B35" s="4"/>
      <c r="C35" s="4"/>
      <c r="D35" s="4"/>
      <c r="E35" s="4"/>
      <c r="F35" s="4"/>
      <c r="G35" s="4"/>
      <c r="H35" s="4"/>
      <c r="I35" s="4"/>
      <c r="J35" s="4"/>
      <c r="K35" s="4"/>
      <c r="M35" s="258"/>
      <c r="N35" s="258"/>
      <c r="O35" s="258"/>
      <c r="P35" s="258"/>
      <c r="Q35" s="258"/>
      <c r="R35" s="258"/>
    </row>
    <row r="36" spans="2:18" ht="18.75" customHeight="1" x14ac:dyDescent="0.3">
      <c r="B36" s="4"/>
      <c r="C36" s="4"/>
      <c r="D36" s="4"/>
      <c r="E36" s="4"/>
      <c r="F36" s="4"/>
      <c r="G36" s="4"/>
      <c r="H36" s="4"/>
      <c r="I36" s="4"/>
      <c r="J36" s="4"/>
      <c r="K36" s="4"/>
      <c r="M36" s="258"/>
      <c r="N36" s="258"/>
      <c r="O36" s="258"/>
      <c r="P36" s="258"/>
      <c r="Q36" s="258"/>
      <c r="R36" s="258"/>
    </row>
    <row r="37" spans="2:18" ht="18.75" customHeight="1" x14ac:dyDescent="0.3">
      <c r="B37" s="4"/>
      <c r="C37" s="4"/>
      <c r="D37" s="4"/>
      <c r="E37" s="4"/>
      <c r="F37" s="4"/>
      <c r="G37" s="4"/>
      <c r="H37" s="4"/>
      <c r="I37" s="4"/>
      <c r="J37" s="4"/>
      <c r="K37" s="4"/>
      <c r="M37" s="258"/>
      <c r="N37" s="258"/>
      <c r="O37" s="258"/>
      <c r="P37" s="258"/>
      <c r="Q37" s="258"/>
      <c r="R37" s="258"/>
    </row>
    <row r="38" spans="2:18" ht="18.75" customHeight="1" x14ac:dyDescent="0.3">
      <c r="B38" s="4"/>
      <c r="C38" s="4"/>
      <c r="D38" s="4"/>
      <c r="E38" s="4"/>
      <c r="F38" s="4"/>
      <c r="G38" s="4"/>
      <c r="H38" s="4"/>
      <c r="I38" s="4"/>
      <c r="J38" s="4"/>
      <c r="K38" s="4"/>
      <c r="M38" s="258"/>
      <c r="N38" s="258"/>
      <c r="O38" s="258"/>
      <c r="P38" s="258"/>
      <c r="Q38" s="258"/>
      <c r="R38" s="258"/>
    </row>
    <row r="39" spans="2:18" ht="18.75" customHeight="1" x14ac:dyDescent="0.3">
      <c r="B39" s="4"/>
      <c r="C39" s="4"/>
      <c r="D39" s="4"/>
      <c r="E39" s="4"/>
      <c r="F39" s="4"/>
      <c r="G39" s="4"/>
      <c r="H39" s="4"/>
      <c r="I39" s="4"/>
      <c r="J39" s="4"/>
      <c r="K39" s="4"/>
      <c r="M39" s="258"/>
      <c r="N39" s="258"/>
      <c r="O39" s="258"/>
      <c r="P39" s="258"/>
      <c r="Q39" s="258"/>
      <c r="R39" s="258"/>
    </row>
    <row r="40" spans="2:18" ht="18.75" customHeight="1" x14ac:dyDescent="0.3">
      <c r="B40" s="4"/>
      <c r="C40" s="4"/>
      <c r="D40" s="4"/>
      <c r="E40" s="4"/>
      <c r="F40" s="4"/>
      <c r="G40" s="4"/>
      <c r="H40" s="4"/>
      <c r="I40" s="4"/>
      <c r="J40" s="4"/>
      <c r="K40" s="4"/>
      <c r="M40" s="258"/>
      <c r="N40" s="258"/>
      <c r="O40" s="258"/>
      <c r="P40" s="258"/>
      <c r="Q40" s="258"/>
      <c r="R40" s="258"/>
    </row>
    <row r="41" spans="2:18" ht="18.75" customHeight="1" x14ac:dyDescent="0.3">
      <c r="B41" s="4"/>
      <c r="C41" s="4"/>
      <c r="D41" s="4"/>
      <c r="E41" s="4"/>
      <c r="F41" s="4"/>
      <c r="G41" s="4"/>
      <c r="H41" s="4"/>
      <c r="I41" s="4"/>
      <c r="J41" s="4"/>
      <c r="K41" s="4"/>
      <c r="M41" s="258"/>
      <c r="N41" s="258"/>
      <c r="O41" s="258"/>
      <c r="P41" s="258"/>
      <c r="Q41" s="258"/>
      <c r="R41" s="258"/>
    </row>
    <row r="42" spans="2:18" ht="18.75" customHeight="1" x14ac:dyDescent="0.3">
      <c r="B42" s="4"/>
      <c r="C42" s="4"/>
      <c r="D42" s="4"/>
      <c r="E42" s="4"/>
      <c r="F42" s="4"/>
      <c r="G42" s="4"/>
      <c r="H42" s="4"/>
      <c r="I42" s="4"/>
      <c r="J42" s="4"/>
      <c r="K42" s="4"/>
      <c r="M42" s="258"/>
      <c r="N42" s="258"/>
      <c r="O42" s="258"/>
      <c r="P42" s="258"/>
      <c r="Q42" s="258"/>
      <c r="R42" s="258"/>
    </row>
    <row r="43" spans="2:18" ht="18.75" customHeight="1" x14ac:dyDescent="0.3">
      <c r="B43" s="4"/>
      <c r="C43" s="4"/>
      <c r="D43" s="4"/>
      <c r="E43" s="4"/>
      <c r="F43" s="4"/>
      <c r="G43" s="4"/>
      <c r="H43" s="4"/>
      <c r="I43" s="4"/>
      <c r="J43" s="4"/>
      <c r="K43" s="4"/>
      <c r="M43" s="258"/>
      <c r="N43" s="258"/>
      <c r="O43" s="258"/>
      <c r="P43" s="258"/>
      <c r="Q43" s="258"/>
      <c r="R43" s="258"/>
    </row>
    <row r="44" spans="2:18" ht="18.75" customHeight="1" x14ac:dyDescent="0.3">
      <c r="B44" s="4"/>
      <c r="C44" s="4"/>
      <c r="D44" s="4"/>
      <c r="E44" s="4"/>
      <c r="F44" s="4"/>
      <c r="G44" s="4"/>
      <c r="H44" s="4"/>
      <c r="I44" s="4"/>
      <c r="J44" s="4"/>
      <c r="K44" s="4"/>
      <c r="M44" s="258"/>
      <c r="N44" s="258"/>
      <c r="O44" s="258"/>
      <c r="P44" s="258"/>
      <c r="Q44" s="258"/>
      <c r="R44" s="258"/>
    </row>
    <row r="45" spans="2:18" ht="18.75" customHeight="1" x14ac:dyDescent="0.3">
      <c r="B45" s="4"/>
      <c r="C45" s="4"/>
      <c r="D45" s="4"/>
      <c r="E45" s="4"/>
      <c r="F45" s="4"/>
      <c r="G45" s="4"/>
      <c r="H45" s="4"/>
      <c r="I45" s="4"/>
      <c r="J45" s="4"/>
      <c r="K45" s="4"/>
      <c r="M45" s="258"/>
      <c r="N45" s="258"/>
      <c r="O45" s="258"/>
      <c r="P45" s="258"/>
      <c r="Q45" s="258"/>
      <c r="R45" s="258"/>
    </row>
    <row r="46" spans="2:18" ht="18.75" customHeight="1" x14ac:dyDescent="0.3">
      <c r="B46" s="4"/>
      <c r="C46" s="4"/>
      <c r="D46" s="4"/>
      <c r="E46" s="4"/>
      <c r="F46" s="4"/>
      <c r="G46" s="4"/>
      <c r="H46" s="4"/>
      <c r="I46" s="4"/>
      <c r="J46" s="4"/>
      <c r="K46" s="4"/>
      <c r="M46" s="258"/>
      <c r="N46" s="258"/>
      <c r="O46" s="258"/>
      <c r="P46" s="258"/>
      <c r="Q46" s="258"/>
      <c r="R46" s="258"/>
    </row>
    <row r="47" spans="2:18" ht="18.75" customHeight="1" x14ac:dyDescent="0.3">
      <c r="B47" s="4"/>
      <c r="C47" s="4"/>
      <c r="D47" s="4"/>
      <c r="E47" s="4"/>
      <c r="F47" s="4"/>
      <c r="G47" s="4"/>
      <c r="H47" s="4"/>
      <c r="I47" s="4"/>
      <c r="J47" s="4"/>
      <c r="K47" s="4"/>
      <c r="M47" s="258"/>
      <c r="N47" s="258"/>
      <c r="O47" s="258"/>
      <c r="P47" s="258"/>
      <c r="Q47" s="258"/>
      <c r="R47" s="258"/>
    </row>
    <row r="48" spans="2:18" ht="18.75" customHeight="1" x14ac:dyDescent="0.3">
      <c r="B48" s="4"/>
      <c r="C48" s="4"/>
      <c r="D48" s="4"/>
      <c r="E48" s="4"/>
      <c r="F48" s="4"/>
      <c r="G48" s="4"/>
      <c r="H48" s="4"/>
      <c r="I48" s="4"/>
      <c r="J48" s="4"/>
      <c r="K48" s="4"/>
      <c r="M48" s="258"/>
      <c r="N48" s="258"/>
      <c r="O48" s="258"/>
      <c r="P48" s="258"/>
      <c r="Q48" s="258"/>
      <c r="R48" s="258"/>
    </row>
    <row r="49" spans="2:18" ht="18.75" customHeight="1" x14ac:dyDescent="0.3">
      <c r="B49" s="4"/>
      <c r="C49" s="4"/>
      <c r="D49" s="4"/>
      <c r="E49" s="4"/>
      <c r="F49" s="4"/>
      <c r="G49" s="4"/>
      <c r="H49" s="4"/>
      <c r="I49" s="4"/>
      <c r="J49" s="4"/>
      <c r="K49" s="4"/>
      <c r="M49" s="258"/>
      <c r="N49" s="258"/>
      <c r="O49" s="258"/>
      <c r="P49" s="258"/>
      <c r="Q49" s="258"/>
      <c r="R49" s="258"/>
    </row>
    <row r="50" spans="2:18" ht="18.75" customHeight="1" x14ac:dyDescent="0.3"/>
    <row r="51" spans="2:18" ht="18.75" customHeight="1" x14ac:dyDescent="0.3"/>
    <row r="52" spans="2:18" ht="18.75" customHeight="1" x14ac:dyDescent="0.3"/>
    <row r="53" spans="2:18" ht="18.75" customHeight="1" x14ac:dyDescent="0.3"/>
    <row r="54" spans="2:18" ht="18.75" customHeight="1" x14ac:dyDescent="0.3"/>
    <row r="55" spans="2:18" ht="18.75" customHeight="1" x14ac:dyDescent="0.3"/>
    <row r="56" spans="2:18" ht="18.75" customHeight="1" x14ac:dyDescent="0.3"/>
    <row r="57" spans="2:18" ht="18.75" customHeight="1" x14ac:dyDescent="0.3"/>
    <row r="58" spans="2:18" ht="18.75" customHeight="1" x14ac:dyDescent="0.3"/>
    <row r="59" spans="2:18" ht="18.75" customHeight="1" x14ac:dyDescent="0.3"/>
    <row r="60" spans="2:18" ht="18.75" customHeight="1" x14ac:dyDescent="0.3"/>
    <row r="61" spans="2:18" ht="18.75" customHeight="1" x14ac:dyDescent="0.3"/>
    <row r="62" spans="2:18" ht="18.75" customHeight="1" x14ac:dyDescent="0.3"/>
    <row r="63" spans="2:18" ht="18.75" customHeight="1" x14ac:dyDescent="0.3"/>
    <row r="64" spans="2:18" ht="18.75" customHeight="1" x14ac:dyDescent="0.3"/>
    <row r="65" ht="18.75" customHeight="1" x14ac:dyDescent="0.3"/>
    <row r="66" ht="18.75" customHeight="1" x14ac:dyDescent="0.3"/>
    <row r="67" ht="18.75" customHeight="1" x14ac:dyDescent="0.3"/>
    <row r="68" ht="18.75" customHeight="1" x14ac:dyDescent="0.3"/>
    <row r="69" ht="18.75" customHeight="1" x14ac:dyDescent="0.3"/>
    <row r="70" ht="18.75" customHeight="1" x14ac:dyDescent="0.3"/>
    <row r="71" ht="18.75" customHeight="1" x14ac:dyDescent="0.3"/>
    <row r="72" ht="18.75" customHeight="1" x14ac:dyDescent="0.3"/>
    <row r="73" ht="18.75" customHeight="1" x14ac:dyDescent="0.3"/>
    <row r="74" ht="18.75" customHeight="1" x14ac:dyDescent="0.3"/>
    <row r="75" ht="18.75" customHeight="1" x14ac:dyDescent="0.3"/>
    <row r="76" ht="18.75" customHeight="1" x14ac:dyDescent="0.3"/>
    <row r="77" ht="18.75" customHeight="1" x14ac:dyDescent="0.3"/>
    <row r="78" ht="18.75" customHeight="1" x14ac:dyDescent="0.3"/>
    <row r="79" ht="18.75" customHeight="1" x14ac:dyDescent="0.3"/>
    <row r="80" ht="18.75" customHeight="1" x14ac:dyDescent="0.3"/>
    <row r="81" ht="18.75" customHeight="1" x14ac:dyDescent="0.3"/>
    <row r="82" ht="18.75" customHeight="1" x14ac:dyDescent="0.3"/>
    <row r="83" ht="18.75" customHeight="1" x14ac:dyDescent="0.3"/>
    <row r="84" ht="18.75" customHeight="1" x14ac:dyDescent="0.3"/>
    <row r="85" ht="18.75" customHeight="1" x14ac:dyDescent="0.3"/>
    <row r="86" ht="18.75" customHeight="1" x14ac:dyDescent="0.3"/>
    <row r="87" ht="18.75" customHeight="1" x14ac:dyDescent="0.3"/>
    <row r="88" ht="18.75" customHeight="1" x14ac:dyDescent="0.3"/>
    <row r="89" ht="18.75" customHeight="1" x14ac:dyDescent="0.3"/>
    <row r="90" ht="18.75" customHeight="1" x14ac:dyDescent="0.3"/>
  </sheetData>
  <mergeCells count="2">
    <mergeCell ref="D4:J4"/>
    <mergeCell ref="N4:Q4"/>
  </mergeCells>
  <pageMargins left="0.7" right="0.7" top="0.75" bottom="0.75" header="0.3" footer="0.3"/>
  <pageSetup scale="61" orientation="portrait" r:id="rId1"/>
  <rowBreaks count="1" manualBreakCount="1">
    <brk id="33"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95"/>
  <sheetViews>
    <sheetView showGridLines="0" zoomScaleNormal="100" zoomScaleSheetLayoutView="110" workbookViewId="0">
      <selection activeCell="C25" sqref="C25"/>
    </sheetView>
  </sheetViews>
  <sheetFormatPr defaultColWidth="21.5" defaultRowHeight="14" x14ac:dyDescent="0.3"/>
  <cols>
    <col min="1" max="1" width="5" style="26" customWidth="1"/>
    <col min="2" max="2" width="6.69921875" style="26" customWidth="1"/>
    <col min="3" max="3" width="71.69921875" style="26" customWidth="1"/>
    <col min="4" max="6" width="17.5" style="26" customWidth="1"/>
    <col min="7" max="7" width="2.69921875" style="26" customWidth="1"/>
    <col min="8" max="8" width="21.5" style="26" customWidth="1"/>
    <col min="9" max="16384" width="21.5" style="26"/>
  </cols>
  <sheetData>
    <row r="1" spans="1:9" ht="15" customHeight="1" x14ac:dyDescent="0.3">
      <c r="B1" s="2"/>
      <c r="C1" s="145"/>
      <c r="D1" s="2"/>
      <c r="E1" s="2"/>
      <c r="F1" s="155"/>
      <c r="H1" s="416"/>
    </row>
    <row r="2" spans="1:9" ht="32.5" customHeight="1" x14ac:dyDescent="0.3">
      <c r="B2" s="80">
        <v>-1</v>
      </c>
      <c r="C2" s="436" t="s">
        <v>161</v>
      </c>
      <c r="D2" s="436"/>
      <c r="E2" s="436"/>
      <c r="F2" s="436"/>
      <c r="G2" s="436"/>
      <c r="H2" s="436"/>
      <c r="I2" s="436"/>
    </row>
    <row r="3" spans="1:9" ht="36" customHeight="1" x14ac:dyDescent="0.3">
      <c r="B3" s="80">
        <v>-2</v>
      </c>
      <c r="C3" s="436" t="s">
        <v>120</v>
      </c>
      <c r="D3" s="436"/>
      <c r="E3" s="436"/>
      <c r="F3" s="436"/>
      <c r="G3" s="436"/>
      <c r="H3" s="436"/>
      <c r="I3" s="436"/>
    </row>
    <row r="4" spans="1:9" ht="34.5" customHeight="1" x14ac:dyDescent="0.3">
      <c r="A4" s="98"/>
      <c r="B4" s="80">
        <v>-3</v>
      </c>
      <c r="C4" s="436" t="s">
        <v>156</v>
      </c>
      <c r="D4" s="436"/>
      <c r="E4" s="436"/>
      <c r="F4" s="436"/>
      <c r="G4" s="436"/>
      <c r="H4" s="436"/>
      <c r="I4" s="436"/>
    </row>
    <row r="5" spans="1:9" ht="15" customHeight="1" x14ac:dyDescent="0.3">
      <c r="B5" s="35">
        <v>-4</v>
      </c>
      <c r="C5" s="438" t="s">
        <v>187</v>
      </c>
      <c r="D5" s="438"/>
      <c r="E5" s="438"/>
      <c r="F5" s="438"/>
      <c r="G5" s="438"/>
      <c r="H5" s="438"/>
    </row>
    <row r="6" spans="1:9" ht="15" customHeight="1" x14ac:dyDescent="0.3">
      <c r="B6" s="2"/>
      <c r="C6" s="2"/>
      <c r="D6" s="434" t="s">
        <v>4</v>
      </c>
      <c r="E6" s="440"/>
      <c r="F6" s="440"/>
      <c r="G6" s="268"/>
      <c r="H6" s="420" t="s">
        <v>184</v>
      </c>
      <c r="I6" s="439"/>
    </row>
    <row r="7" spans="1:9" ht="30" customHeight="1" x14ac:dyDescent="0.3">
      <c r="B7" s="2"/>
      <c r="C7" s="2"/>
      <c r="D7" s="269" t="s">
        <v>180</v>
      </c>
      <c r="E7" s="95" t="s">
        <v>177</v>
      </c>
      <c r="F7" s="95" t="s">
        <v>181</v>
      </c>
      <c r="G7" s="104"/>
      <c r="H7" s="269" t="s">
        <v>180</v>
      </c>
      <c r="I7" s="95" t="s">
        <v>181</v>
      </c>
    </row>
    <row r="8" spans="1:9" ht="15" customHeight="1" x14ac:dyDescent="0.3">
      <c r="A8" s="2"/>
      <c r="B8" s="2"/>
      <c r="C8" s="26" t="s">
        <v>186</v>
      </c>
      <c r="D8" s="379">
        <v>120</v>
      </c>
      <c r="E8" s="379">
        <v>35</v>
      </c>
      <c r="F8" s="377">
        <v>102</v>
      </c>
      <c r="G8" s="379"/>
      <c r="H8" s="379">
        <v>171</v>
      </c>
      <c r="I8" s="252">
        <v>299</v>
      </c>
    </row>
    <row r="9" spans="1:9" ht="15" customHeight="1" x14ac:dyDescent="0.3">
      <c r="A9" s="419"/>
      <c r="B9" s="419"/>
      <c r="C9" s="26" t="s">
        <v>69</v>
      </c>
      <c r="D9" s="330">
        <v>24</v>
      </c>
      <c r="E9" s="330">
        <v>25</v>
      </c>
      <c r="F9" s="330">
        <v>30</v>
      </c>
      <c r="G9" s="379"/>
      <c r="H9" s="330">
        <v>76</v>
      </c>
      <c r="I9" s="330">
        <v>92</v>
      </c>
    </row>
    <row r="10" spans="1:9" ht="15" customHeight="1" x14ac:dyDescent="0.3">
      <c r="A10" s="419"/>
      <c r="B10" s="419"/>
      <c r="C10" s="26" t="s">
        <v>188</v>
      </c>
      <c r="D10" s="330">
        <v>36</v>
      </c>
      <c r="E10" s="330">
        <v>-3</v>
      </c>
      <c r="F10" s="330">
        <v>6</v>
      </c>
      <c r="G10" s="379"/>
      <c r="H10" s="330">
        <v>40</v>
      </c>
      <c r="I10" s="330">
        <v>4</v>
      </c>
    </row>
    <row r="11" spans="1:9" ht="15" customHeight="1" x14ac:dyDescent="0.3">
      <c r="A11" s="419"/>
      <c r="B11" s="419"/>
      <c r="C11" s="26" t="s">
        <v>112</v>
      </c>
      <c r="D11" s="330">
        <v>7</v>
      </c>
      <c r="E11" s="330">
        <v>2</v>
      </c>
      <c r="F11" s="330">
        <v>12</v>
      </c>
      <c r="G11" s="379"/>
      <c r="H11" s="330">
        <v>-4</v>
      </c>
      <c r="I11" s="330">
        <v>26</v>
      </c>
    </row>
    <row r="12" spans="1:9" ht="15" customHeight="1" x14ac:dyDescent="0.3">
      <c r="A12" s="419"/>
      <c r="B12" s="419"/>
      <c r="C12" s="26" t="s">
        <v>189</v>
      </c>
      <c r="D12" s="330">
        <v>-1</v>
      </c>
      <c r="E12" s="330">
        <v>0</v>
      </c>
      <c r="F12" s="330">
        <v>0</v>
      </c>
      <c r="G12" s="379"/>
      <c r="H12" s="330">
        <v>0</v>
      </c>
      <c r="I12" s="330">
        <v>2</v>
      </c>
    </row>
    <row r="13" spans="1:9" ht="15" customHeight="1" x14ac:dyDescent="0.3">
      <c r="B13" s="2"/>
      <c r="C13" s="26" t="s">
        <v>90</v>
      </c>
      <c r="D13" s="329">
        <v>54</v>
      </c>
      <c r="E13" s="329">
        <v>45</v>
      </c>
      <c r="F13" s="329">
        <v>36</v>
      </c>
      <c r="G13" s="329"/>
      <c r="H13" s="329">
        <v>140</v>
      </c>
      <c r="I13" s="329">
        <v>101</v>
      </c>
    </row>
    <row r="14" spans="1:9" ht="15" customHeight="1" x14ac:dyDescent="0.3">
      <c r="B14" s="2"/>
      <c r="C14" s="26" t="s">
        <v>36</v>
      </c>
      <c r="D14" s="330">
        <v>60</v>
      </c>
      <c r="E14" s="330">
        <v>52</v>
      </c>
      <c r="F14" s="330">
        <v>41</v>
      </c>
      <c r="G14" s="398"/>
      <c r="H14" s="330">
        <v>158</v>
      </c>
      <c r="I14" s="330">
        <v>127</v>
      </c>
    </row>
    <row r="15" spans="1:9" ht="15" customHeight="1" x14ac:dyDescent="0.3">
      <c r="B15" s="2"/>
      <c r="C15" s="26" t="s">
        <v>141</v>
      </c>
      <c r="D15" s="330">
        <v>0</v>
      </c>
      <c r="E15" s="330">
        <v>7</v>
      </c>
      <c r="F15" s="330">
        <v>0</v>
      </c>
      <c r="G15" s="329"/>
      <c r="H15" s="330">
        <v>12</v>
      </c>
      <c r="I15" s="330">
        <v>0</v>
      </c>
    </row>
    <row r="16" spans="1:9" ht="15" customHeight="1" thickBot="1" x14ac:dyDescent="0.35">
      <c r="B16" s="2"/>
      <c r="C16" s="26" t="s">
        <v>60</v>
      </c>
      <c r="D16" s="399">
        <f>SUM(D8:D15)</f>
        <v>300</v>
      </c>
      <c r="E16" s="399">
        <f>SUM(E8:E15)</f>
        <v>163</v>
      </c>
      <c r="F16" s="399">
        <f>SUM(F8:F15)</f>
        <v>227</v>
      </c>
      <c r="G16" s="400"/>
      <c r="H16" s="399">
        <f>SUM(H8:H15)</f>
        <v>593</v>
      </c>
      <c r="I16" s="152">
        <f>SUM(I8:I15)</f>
        <v>651</v>
      </c>
    </row>
    <row r="17" spans="2:9" ht="30" customHeight="1" thickTop="1" x14ac:dyDescent="0.3">
      <c r="B17" s="2"/>
      <c r="C17" s="2"/>
      <c r="D17" s="2"/>
      <c r="E17" s="2"/>
      <c r="F17" s="2"/>
      <c r="H17" s="119"/>
    </row>
    <row r="18" spans="2:9" ht="15" customHeight="1" x14ac:dyDescent="0.3">
      <c r="B18" s="35">
        <v>-5</v>
      </c>
      <c r="C18" s="7" t="s">
        <v>115</v>
      </c>
      <c r="D18" s="2"/>
      <c r="E18" s="2"/>
      <c r="F18" s="2"/>
      <c r="H18" s="153"/>
    </row>
    <row r="19" spans="2:9" ht="15" customHeight="1" x14ac:dyDescent="0.3">
      <c r="B19" s="2"/>
      <c r="C19" s="2"/>
      <c r="D19" s="420" t="s">
        <v>4</v>
      </c>
      <c r="E19" s="439"/>
      <c r="F19" s="439"/>
      <c r="G19" s="260"/>
      <c r="H19" s="420" t="s">
        <v>184</v>
      </c>
      <c r="I19" s="439"/>
    </row>
    <row r="20" spans="2:9" ht="30" customHeight="1" x14ac:dyDescent="0.3">
      <c r="B20" s="2"/>
      <c r="C20" s="2"/>
      <c r="D20" s="269" t="s">
        <v>180</v>
      </c>
      <c r="E20" s="95" t="s">
        <v>177</v>
      </c>
      <c r="F20" s="95" t="s">
        <v>181</v>
      </c>
      <c r="G20" s="104"/>
      <c r="H20" s="269" t="s">
        <v>180</v>
      </c>
      <c r="I20" s="95" t="s">
        <v>181</v>
      </c>
    </row>
    <row r="21" spans="2:9" ht="15" customHeight="1" x14ac:dyDescent="0.3">
      <c r="B21" s="2"/>
      <c r="C21" s="26" t="s">
        <v>91</v>
      </c>
      <c r="D21" s="350">
        <v>234</v>
      </c>
      <c r="E21" s="350">
        <v>30</v>
      </c>
      <c r="F21" s="350">
        <v>77</v>
      </c>
      <c r="G21" s="350"/>
      <c r="H21" s="350">
        <v>51</v>
      </c>
      <c r="I21" s="350">
        <v>-86</v>
      </c>
    </row>
    <row r="22" spans="2:9" ht="15" customHeight="1" x14ac:dyDescent="0.3">
      <c r="B22" s="2"/>
      <c r="C22" s="26" t="s">
        <v>150</v>
      </c>
      <c r="D22" s="351">
        <v>-55</v>
      </c>
      <c r="E22" s="351">
        <v>-58</v>
      </c>
      <c r="F22" s="351">
        <v>-33</v>
      </c>
      <c r="G22" s="351"/>
      <c r="H22" s="402">
        <v>-175</v>
      </c>
      <c r="I22" s="351">
        <v>-122</v>
      </c>
    </row>
    <row r="23" spans="2:9" ht="15" customHeight="1" thickBot="1" x14ac:dyDescent="0.35">
      <c r="B23" s="2"/>
      <c r="C23" s="26" t="s">
        <v>111</v>
      </c>
      <c r="D23" s="401">
        <f>SUM(D21:D22)</f>
        <v>179</v>
      </c>
      <c r="E23" s="401">
        <f>E21+E22</f>
        <v>-28</v>
      </c>
      <c r="F23" s="401">
        <f>F21+F22</f>
        <v>44</v>
      </c>
      <c r="G23" s="352"/>
      <c r="H23" s="401">
        <f>SUM(H21:H22)</f>
        <v>-124</v>
      </c>
      <c r="I23" s="401">
        <f>I21+I22</f>
        <v>-208</v>
      </c>
    </row>
    <row r="24" spans="2:9" ht="15" customHeight="1" thickTop="1" x14ac:dyDescent="0.3">
      <c r="B24" s="2"/>
      <c r="C24" s="2"/>
      <c r="D24" s="2"/>
      <c r="E24" s="2"/>
      <c r="F24" s="2"/>
      <c r="G24" s="107"/>
      <c r="H24" s="146"/>
    </row>
    <row r="25" spans="2:9" ht="18.75" customHeight="1" x14ac:dyDescent="0.3">
      <c r="B25" s="2"/>
      <c r="C25" s="2"/>
      <c r="D25" s="2"/>
      <c r="E25" s="2"/>
      <c r="F25" s="2"/>
      <c r="G25" s="93"/>
      <c r="H25" s="135"/>
    </row>
    <row r="26" spans="2:9" ht="143.25" customHeight="1" x14ac:dyDescent="0.3">
      <c r="B26" s="138" t="s">
        <v>85</v>
      </c>
      <c r="C26" s="436" t="s">
        <v>190</v>
      </c>
      <c r="D26" s="436"/>
      <c r="E26" s="436"/>
      <c r="F26" s="436"/>
      <c r="G26" s="436"/>
      <c r="H26" s="436"/>
      <c r="I26" s="436"/>
    </row>
    <row r="27" spans="2:9" ht="81.75" customHeight="1" x14ac:dyDescent="0.3">
      <c r="B27" s="138" t="s">
        <v>86</v>
      </c>
      <c r="C27" s="436" t="s">
        <v>145</v>
      </c>
      <c r="D27" s="436"/>
      <c r="E27" s="436"/>
      <c r="F27" s="436"/>
      <c r="G27" s="436"/>
      <c r="H27" s="436"/>
      <c r="I27" s="436"/>
    </row>
    <row r="28" spans="2:9" ht="31.5" customHeight="1" x14ac:dyDescent="0.3">
      <c r="C28" s="437" t="s">
        <v>153</v>
      </c>
      <c r="D28" s="437"/>
      <c r="E28" s="437"/>
      <c r="F28" s="437"/>
      <c r="G28" s="437"/>
      <c r="H28" s="437"/>
      <c r="I28" s="437"/>
    </row>
    <row r="29" spans="2:9" ht="123" customHeight="1" x14ac:dyDescent="0.3">
      <c r="B29" s="138"/>
      <c r="C29" s="175"/>
      <c r="D29" s="175"/>
      <c r="E29" s="175"/>
      <c r="F29" s="175"/>
      <c r="G29" s="175"/>
      <c r="H29" s="175"/>
    </row>
    <row r="30" spans="2:9" ht="224.25" customHeight="1" x14ac:dyDescent="0.3">
      <c r="B30" s="2"/>
      <c r="H30" s="259"/>
    </row>
    <row r="31" spans="2:9" ht="18.75" customHeight="1" x14ac:dyDescent="0.3">
      <c r="B31" s="2"/>
      <c r="C31" s="2"/>
      <c r="D31" s="2"/>
      <c r="E31" s="2"/>
      <c r="F31" s="2"/>
      <c r="H31" s="175"/>
    </row>
    <row r="32" spans="2:9" ht="18.75" customHeight="1" x14ac:dyDescent="0.3">
      <c r="B32" s="2"/>
      <c r="C32" s="2"/>
      <c r="D32" s="2"/>
      <c r="E32" s="2"/>
      <c r="F32" s="2"/>
    </row>
    <row r="33" spans="2:6" ht="18.75" customHeight="1" x14ac:dyDescent="0.3">
      <c r="B33" s="2"/>
      <c r="C33" s="2"/>
      <c r="D33" s="2"/>
      <c r="E33" s="2"/>
      <c r="F33" s="2"/>
    </row>
    <row r="34" spans="2:6" ht="18.75" customHeight="1" x14ac:dyDescent="0.3">
      <c r="B34" s="2"/>
      <c r="C34" s="2"/>
      <c r="D34" s="2"/>
      <c r="E34" s="2"/>
      <c r="F34" s="2"/>
    </row>
    <row r="35" spans="2:6" ht="18.75" customHeight="1" x14ac:dyDescent="0.3">
      <c r="B35" s="2"/>
      <c r="C35" s="2"/>
      <c r="D35" s="2"/>
      <c r="E35" s="2"/>
      <c r="F35" s="2"/>
    </row>
    <row r="36" spans="2:6" ht="18.75" customHeight="1" x14ac:dyDescent="0.3">
      <c r="B36" s="2"/>
      <c r="C36" s="2"/>
      <c r="D36" s="2"/>
      <c r="E36" s="2"/>
      <c r="F36" s="2"/>
    </row>
    <row r="37" spans="2:6" ht="18.75" customHeight="1" x14ac:dyDescent="0.3">
      <c r="B37" s="2"/>
      <c r="C37" s="2"/>
      <c r="D37" s="2"/>
      <c r="E37" s="2"/>
      <c r="F37" s="2"/>
    </row>
    <row r="38" spans="2:6" ht="18.75" customHeight="1" x14ac:dyDescent="0.3">
      <c r="B38" s="2"/>
      <c r="C38" s="2"/>
      <c r="D38" s="2"/>
      <c r="E38" s="2"/>
      <c r="F38" s="2"/>
    </row>
    <row r="39" spans="2:6" ht="18.75" customHeight="1" x14ac:dyDescent="0.3">
      <c r="B39" s="2"/>
      <c r="C39" s="2"/>
      <c r="D39" s="2"/>
      <c r="E39" s="2"/>
      <c r="F39" s="2"/>
    </row>
    <row r="40" spans="2:6" ht="18.75" customHeight="1" x14ac:dyDescent="0.3">
      <c r="B40" s="2"/>
      <c r="C40" s="2"/>
      <c r="D40" s="2"/>
      <c r="E40" s="2"/>
      <c r="F40" s="2"/>
    </row>
    <row r="41" spans="2:6" ht="18.75" customHeight="1" x14ac:dyDescent="0.3">
      <c r="B41" s="2"/>
      <c r="C41" s="2"/>
      <c r="D41" s="2"/>
      <c r="E41" s="2"/>
      <c r="F41" s="2"/>
    </row>
    <row r="42" spans="2:6" ht="18.75" customHeight="1" x14ac:dyDescent="0.3">
      <c r="B42" s="2"/>
      <c r="C42" s="2"/>
      <c r="D42" s="2"/>
      <c r="E42" s="2"/>
      <c r="F42" s="2"/>
    </row>
    <row r="43" spans="2:6" ht="18.75" customHeight="1" x14ac:dyDescent="0.3">
      <c r="B43" s="2"/>
      <c r="C43" s="2"/>
      <c r="D43" s="2"/>
      <c r="E43" s="2"/>
      <c r="F43" s="2"/>
    </row>
    <row r="44" spans="2:6" ht="18.75" customHeight="1" x14ac:dyDescent="0.3">
      <c r="B44" s="2"/>
      <c r="C44" s="2"/>
      <c r="D44" s="2"/>
      <c r="E44" s="2"/>
      <c r="F44" s="2"/>
    </row>
    <row r="45" spans="2:6" ht="18.75" customHeight="1" x14ac:dyDescent="0.3">
      <c r="B45" s="2"/>
      <c r="C45" s="2"/>
      <c r="D45" s="2"/>
      <c r="E45" s="2"/>
      <c r="F45" s="2"/>
    </row>
    <row r="46" spans="2:6" ht="18.75" customHeight="1" x14ac:dyDescent="0.3">
      <c r="B46" s="2"/>
      <c r="C46" s="2"/>
      <c r="D46" s="2"/>
      <c r="E46" s="2"/>
      <c r="F46" s="2"/>
    </row>
    <row r="47" spans="2:6" ht="18.75" customHeight="1" x14ac:dyDescent="0.3">
      <c r="B47" s="2"/>
      <c r="C47" s="2"/>
      <c r="D47" s="2"/>
      <c r="E47" s="2"/>
      <c r="F47" s="2"/>
    </row>
    <row r="48" spans="2:6" ht="18.75" customHeight="1" x14ac:dyDescent="0.3">
      <c r="B48" s="2"/>
      <c r="C48" s="2"/>
      <c r="D48" s="2"/>
      <c r="E48" s="2"/>
      <c r="F48" s="2"/>
    </row>
    <row r="49" spans="2:6" ht="18.75" customHeight="1" x14ac:dyDescent="0.3">
      <c r="B49" s="2"/>
      <c r="C49" s="2"/>
      <c r="D49" s="2"/>
      <c r="E49" s="2"/>
      <c r="F49" s="2"/>
    </row>
    <row r="50" spans="2:6" ht="18.75" customHeight="1" x14ac:dyDescent="0.3">
      <c r="B50" s="2"/>
      <c r="C50" s="2"/>
      <c r="D50" s="2"/>
      <c r="E50" s="2"/>
      <c r="F50" s="2"/>
    </row>
    <row r="51" spans="2:6" ht="18.75" customHeight="1" x14ac:dyDescent="0.3">
      <c r="B51" s="2"/>
      <c r="C51" s="2"/>
      <c r="D51" s="2"/>
      <c r="E51" s="2"/>
      <c r="F51" s="2"/>
    </row>
    <row r="52" spans="2:6" ht="18.75" customHeight="1" x14ac:dyDescent="0.3">
      <c r="B52" s="2"/>
      <c r="C52" s="2"/>
      <c r="D52" s="2"/>
      <c r="E52" s="2"/>
      <c r="F52" s="2"/>
    </row>
    <row r="53" spans="2:6" ht="18.75" customHeight="1" x14ac:dyDescent="0.3">
      <c r="B53" s="2"/>
      <c r="C53" s="2"/>
      <c r="D53" s="2"/>
      <c r="E53" s="2"/>
      <c r="F53" s="2"/>
    </row>
    <row r="54" spans="2:6" ht="18.75" customHeight="1" x14ac:dyDescent="0.3">
      <c r="B54" s="2"/>
      <c r="C54" s="2"/>
      <c r="D54" s="2"/>
      <c r="E54" s="2"/>
      <c r="F54" s="2"/>
    </row>
    <row r="55" spans="2:6" ht="18.75" customHeight="1" x14ac:dyDescent="0.3">
      <c r="B55" s="2"/>
      <c r="C55" s="2"/>
      <c r="D55" s="2"/>
      <c r="E55" s="2"/>
      <c r="F55" s="2"/>
    </row>
    <row r="56" spans="2:6" ht="18.75" customHeight="1" x14ac:dyDescent="0.3">
      <c r="B56" s="2"/>
      <c r="C56" s="2"/>
      <c r="D56" s="2"/>
      <c r="E56" s="2"/>
      <c r="F56" s="2"/>
    </row>
    <row r="57" spans="2:6" ht="18.75" customHeight="1" x14ac:dyDescent="0.3">
      <c r="B57" s="2"/>
      <c r="C57" s="2"/>
      <c r="D57" s="2"/>
      <c r="E57" s="2"/>
      <c r="F57" s="2"/>
    </row>
    <row r="58" spans="2:6" ht="18.75" customHeight="1" x14ac:dyDescent="0.3">
      <c r="B58" s="2"/>
      <c r="C58" s="2"/>
      <c r="D58" s="2"/>
      <c r="E58" s="2"/>
      <c r="F58" s="2"/>
    </row>
    <row r="59" spans="2:6" ht="18.75" customHeight="1" x14ac:dyDescent="0.3">
      <c r="B59" s="2"/>
      <c r="C59" s="2"/>
      <c r="D59" s="2"/>
      <c r="E59" s="2"/>
      <c r="F59" s="2"/>
    </row>
    <row r="60" spans="2:6" ht="18.75" customHeight="1" x14ac:dyDescent="0.3">
      <c r="B60" s="2"/>
      <c r="C60" s="2"/>
      <c r="D60" s="2"/>
      <c r="E60" s="2"/>
      <c r="F60" s="2"/>
    </row>
    <row r="61" spans="2:6" ht="18.75" customHeight="1" x14ac:dyDescent="0.3">
      <c r="B61" s="2"/>
      <c r="C61" s="2"/>
      <c r="D61" s="2"/>
      <c r="E61" s="2"/>
      <c r="F61" s="2"/>
    </row>
    <row r="62" spans="2:6" ht="18.75" customHeight="1" x14ac:dyDescent="0.3">
      <c r="B62" s="2"/>
      <c r="C62" s="2"/>
      <c r="D62" s="2"/>
      <c r="E62" s="2"/>
      <c r="F62" s="2"/>
    </row>
    <row r="63" spans="2:6" ht="18.75" customHeight="1" x14ac:dyDescent="0.3">
      <c r="B63" s="2"/>
      <c r="C63" s="2"/>
      <c r="D63" s="2"/>
      <c r="E63" s="2"/>
      <c r="F63" s="2"/>
    </row>
    <row r="64" spans="2:6" ht="18.75" customHeight="1" x14ac:dyDescent="0.3">
      <c r="B64" s="2"/>
      <c r="C64" s="2"/>
      <c r="D64" s="2"/>
      <c r="E64" s="2"/>
      <c r="F64" s="2"/>
    </row>
    <row r="65" spans="2:6" ht="18.75" customHeight="1" x14ac:dyDescent="0.3">
      <c r="B65" s="2"/>
      <c r="C65" s="2"/>
      <c r="D65" s="2"/>
      <c r="E65" s="2"/>
      <c r="F65" s="2"/>
    </row>
    <row r="66" spans="2:6" ht="18.75" customHeight="1" x14ac:dyDescent="0.3">
      <c r="B66" s="2"/>
      <c r="C66" s="2"/>
      <c r="D66" s="2"/>
      <c r="E66" s="2"/>
      <c r="F66" s="2"/>
    </row>
    <row r="67" spans="2:6" ht="18.75" customHeight="1" x14ac:dyDescent="0.3">
      <c r="B67" s="2"/>
      <c r="C67" s="2"/>
      <c r="D67" s="2"/>
      <c r="E67" s="2"/>
      <c r="F67" s="2"/>
    </row>
    <row r="68" spans="2:6" ht="18.75" customHeight="1" x14ac:dyDescent="0.3">
      <c r="B68" s="2"/>
      <c r="C68" s="2"/>
      <c r="D68" s="2"/>
      <c r="E68" s="2"/>
      <c r="F68" s="2"/>
    </row>
    <row r="69" spans="2:6" ht="18.75" customHeight="1" x14ac:dyDescent="0.3">
      <c r="B69" s="2"/>
      <c r="C69" s="2"/>
      <c r="D69" s="2"/>
      <c r="E69" s="2"/>
      <c r="F69" s="2"/>
    </row>
    <row r="70" spans="2:6" ht="18.75" customHeight="1" x14ac:dyDescent="0.3">
      <c r="B70" s="2"/>
      <c r="C70" s="2"/>
      <c r="D70" s="2"/>
      <c r="E70" s="2"/>
      <c r="F70" s="2"/>
    </row>
    <row r="71" spans="2:6" ht="18.75" customHeight="1" x14ac:dyDescent="0.3">
      <c r="B71" s="2"/>
      <c r="C71" s="2"/>
      <c r="D71" s="2"/>
      <c r="E71" s="2"/>
      <c r="F71" s="2"/>
    </row>
    <row r="72" spans="2:6" ht="18.75" customHeight="1" x14ac:dyDescent="0.3">
      <c r="B72" s="2"/>
      <c r="C72" s="2"/>
      <c r="D72" s="2"/>
      <c r="E72" s="2"/>
      <c r="F72" s="2"/>
    </row>
    <row r="73" spans="2:6" ht="18.75" customHeight="1" x14ac:dyDescent="0.3">
      <c r="B73" s="2"/>
      <c r="C73" s="2"/>
      <c r="D73" s="2"/>
      <c r="E73" s="2"/>
      <c r="F73" s="2"/>
    </row>
    <row r="74" spans="2:6" ht="18.75" customHeight="1" x14ac:dyDescent="0.3">
      <c r="B74" s="2"/>
      <c r="C74" s="2"/>
      <c r="D74" s="2"/>
      <c r="E74" s="2"/>
      <c r="F74" s="2"/>
    </row>
    <row r="75" spans="2:6" ht="18.75" customHeight="1" x14ac:dyDescent="0.3">
      <c r="B75" s="2"/>
      <c r="C75" s="2"/>
      <c r="D75" s="2"/>
      <c r="E75" s="2"/>
      <c r="F75" s="2"/>
    </row>
    <row r="76" spans="2:6" ht="18.75" customHeight="1" x14ac:dyDescent="0.3">
      <c r="B76" s="2"/>
      <c r="C76" s="2"/>
      <c r="D76" s="2"/>
      <c r="E76" s="2"/>
      <c r="F76" s="2"/>
    </row>
    <row r="77" spans="2:6" ht="18.75" customHeight="1" x14ac:dyDescent="0.3">
      <c r="B77" s="2"/>
      <c r="C77" s="2"/>
      <c r="D77" s="2"/>
      <c r="E77" s="2"/>
      <c r="F77" s="2"/>
    </row>
    <row r="78" spans="2:6" ht="18.75" customHeight="1" x14ac:dyDescent="0.3">
      <c r="B78" s="2"/>
      <c r="C78" s="2"/>
      <c r="D78" s="2"/>
      <c r="E78" s="2"/>
      <c r="F78" s="2"/>
    </row>
    <row r="79" spans="2:6" ht="18.75" customHeight="1" x14ac:dyDescent="0.3">
      <c r="B79" s="2"/>
      <c r="C79" s="2"/>
      <c r="D79" s="2"/>
      <c r="E79" s="2"/>
      <c r="F79" s="2"/>
    </row>
    <row r="80" spans="2:6" ht="18.75" customHeight="1" x14ac:dyDescent="0.3">
      <c r="B80" s="2"/>
      <c r="C80" s="2"/>
      <c r="D80" s="2"/>
      <c r="E80" s="2"/>
      <c r="F80" s="2"/>
    </row>
    <row r="81" spans="2:6" ht="18.75" customHeight="1" x14ac:dyDescent="0.3">
      <c r="B81" s="2"/>
      <c r="C81" s="2"/>
      <c r="D81" s="2"/>
      <c r="E81" s="2"/>
      <c r="F81" s="2"/>
    </row>
    <row r="82" spans="2:6" ht="18.75" customHeight="1" x14ac:dyDescent="0.3">
      <c r="B82" s="2"/>
      <c r="C82" s="2"/>
      <c r="D82" s="2"/>
      <c r="E82" s="2"/>
      <c r="F82" s="2"/>
    </row>
    <row r="83" spans="2:6" ht="18.75" customHeight="1" x14ac:dyDescent="0.3">
      <c r="B83" s="2"/>
      <c r="C83" s="2"/>
      <c r="D83" s="2"/>
      <c r="E83" s="2"/>
      <c r="F83" s="2"/>
    </row>
    <row r="84" spans="2:6" ht="18.75" customHeight="1" x14ac:dyDescent="0.3">
      <c r="B84" s="2"/>
      <c r="C84" s="2"/>
      <c r="D84" s="2"/>
      <c r="E84" s="2"/>
      <c r="F84" s="2"/>
    </row>
    <row r="85" spans="2:6" ht="18.75" customHeight="1" x14ac:dyDescent="0.3">
      <c r="B85" s="2"/>
      <c r="C85" s="2"/>
      <c r="D85" s="2"/>
      <c r="E85" s="2"/>
      <c r="F85" s="2"/>
    </row>
    <row r="86" spans="2:6" ht="18.75" customHeight="1" x14ac:dyDescent="0.3">
      <c r="B86" s="2"/>
      <c r="C86" s="2"/>
      <c r="D86" s="2"/>
      <c r="E86" s="2"/>
      <c r="F86" s="2"/>
    </row>
    <row r="87" spans="2:6" ht="18.75" customHeight="1" x14ac:dyDescent="0.3">
      <c r="B87" s="2"/>
      <c r="C87" s="2"/>
      <c r="D87" s="2"/>
      <c r="E87" s="2"/>
      <c r="F87" s="2"/>
    </row>
    <row r="88" spans="2:6" ht="18.75" customHeight="1" x14ac:dyDescent="0.3">
      <c r="B88" s="2"/>
      <c r="C88" s="2"/>
      <c r="D88" s="2"/>
      <c r="E88" s="2"/>
      <c r="F88" s="2"/>
    </row>
    <row r="89" spans="2:6" ht="18.75" customHeight="1" x14ac:dyDescent="0.3">
      <c r="B89" s="2"/>
      <c r="C89" s="2"/>
      <c r="D89" s="2"/>
      <c r="E89" s="2"/>
      <c r="F89" s="2"/>
    </row>
    <row r="90" spans="2:6" ht="18.75" customHeight="1" x14ac:dyDescent="0.3">
      <c r="B90" s="2"/>
      <c r="C90" s="2"/>
      <c r="D90" s="2"/>
      <c r="E90" s="2"/>
      <c r="F90" s="2"/>
    </row>
    <row r="91" spans="2:6" ht="18.75" customHeight="1" x14ac:dyDescent="0.3">
      <c r="B91" s="2"/>
      <c r="C91" s="2"/>
      <c r="D91" s="2"/>
      <c r="E91" s="2"/>
      <c r="F91" s="2"/>
    </row>
    <row r="92" spans="2:6" ht="18.75" customHeight="1" x14ac:dyDescent="0.3">
      <c r="B92" s="2"/>
      <c r="C92" s="2"/>
      <c r="D92" s="2"/>
      <c r="E92" s="2"/>
      <c r="F92" s="2"/>
    </row>
    <row r="93" spans="2:6" ht="18.75" customHeight="1" x14ac:dyDescent="0.3">
      <c r="B93" s="2"/>
      <c r="C93" s="2"/>
      <c r="D93" s="2"/>
      <c r="E93" s="2"/>
      <c r="F93" s="2"/>
    </row>
    <row r="94" spans="2:6" ht="18.75" customHeight="1" x14ac:dyDescent="0.3">
      <c r="B94" s="2"/>
      <c r="C94" s="2"/>
      <c r="D94" s="2"/>
      <c r="E94" s="2"/>
      <c r="F94" s="2"/>
    </row>
    <row r="95" spans="2:6" ht="18.75" customHeight="1" x14ac:dyDescent="0.3">
      <c r="B95" s="2"/>
      <c r="C95" s="2"/>
      <c r="D95" s="2"/>
      <c r="E95" s="2"/>
      <c r="F95" s="2"/>
    </row>
  </sheetData>
  <protectedRanges>
    <protectedRange sqref="G7 G20" name="Range1_5_1"/>
    <protectedRange sqref="H26 G24 G19" name="Range1_9_2"/>
    <protectedRange sqref="F8:F12" name="Range1_5_2"/>
    <protectedRange sqref="H8:H15" name="Range1_5_5"/>
    <protectedRange sqref="H21:H22" name="Range1_5_6"/>
    <protectedRange sqref="I21:I22" name="Range1_5_7"/>
    <protectedRange sqref="E21" name="Range1_5_8"/>
  </protectedRanges>
  <mergeCells count="11">
    <mergeCell ref="C2:I2"/>
    <mergeCell ref="C3:I3"/>
    <mergeCell ref="C4:I4"/>
    <mergeCell ref="D6:F6"/>
    <mergeCell ref="D19:F19"/>
    <mergeCell ref="C26:I26"/>
    <mergeCell ref="C27:I27"/>
    <mergeCell ref="C28:I28"/>
    <mergeCell ref="C5:H5"/>
    <mergeCell ref="H6:I6"/>
    <mergeCell ref="H19:I19"/>
  </mergeCells>
  <pageMargins left="0.7" right="0.7" top="0.75" bottom="0.75" header="0.3" footer="0.3"/>
  <pageSetup scale="5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3BCF87-9E26-491C-9379-28E9DA0008CA}">
  <sheetPr>
    <pageSetUpPr fitToPage="1"/>
  </sheetPr>
  <dimension ref="B1:AE76"/>
  <sheetViews>
    <sheetView showGridLines="0" zoomScaleNormal="100" zoomScaleSheetLayoutView="90" workbookViewId="0">
      <selection activeCell="M1" sqref="M1"/>
    </sheetView>
  </sheetViews>
  <sheetFormatPr defaultColWidth="21.5" defaultRowHeight="14" x14ac:dyDescent="0.3"/>
  <cols>
    <col min="1" max="1" width="6.5" style="205" customWidth="1"/>
    <col min="2" max="2" width="60.5" style="205" customWidth="1"/>
    <col min="3" max="3" width="15.796875" style="232" customWidth="1"/>
    <col min="4" max="4" width="2.296875" style="232" customWidth="1"/>
    <col min="5" max="5" width="14" style="205" customWidth="1"/>
    <col min="6" max="6" width="2" style="205" customWidth="1"/>
    <col min="7" max="7" width="15.69921875" style="205" customWidth="1"/>
    <col min="8" max="8" width="1.796875" style="205" customWidth="1"/>
    <col min="9" max="9" width="14.69921875" style="205" customWidth="1"/>
    <col min="10" max="10" width="1.69921875" style="205" customWidth="1"/>
    <col min="11" max="11" width="14.69921875" style="205" customWidth="1"/>
    <col min="12" max="12" width="2" style="205" customWidth="1"/>
    <col min="13" max="13" width="11.5" style="205" customWidth="1"/>
    <col min="14" max="14" width="1.796875" style="205" customWidth="1"/>
    <col min="15" max="15" width="13.796875" style="205" customWidth="1"/>
    <col min="16" max="16" width="1.796875" style="205" customWidth="1"/>
    <col min="17" max="17" width="13.796875" style="205" customWidth="1"/>
    <col min="18" max="18" width="1.796875" style="205" customWidth="1"/>
    <col min="19" max="19" width="13.796875" style="205" customWidth="1"/>
    <col min="20" max="20" width="1.796875" style="205" customWidth="1"/>
    <col min="21" max="23" width="13.796875" style="205" customWidth="1"/>
    <col min="24" max="24" width="1.796875" style="205" customWidth="1"/>
    <col min="25" max="27" width="13.796875" style="205" customWidth="1"/>
    <col min="28" max="16384" width="21.5" style="205"/>
  </cols>
  <sheetData>
    <row r="1" spans="2:27" ht="15" customHeight="1" x14ac:dyDescent="0.3">
      <c r="B1" s="203"/>
      <c r="C1" s="204"/>
      <c r="D1" s="204"/>
      <c r="E1" s="203"/>
      <c r="F1" s="203"/>
      <c r="G1" s="203"/>
      <c r="I1" s="203"/>
      <c r="J1" s="203"/>
      <c r="M1" s="415"/>
    </row>
    <row r="2" spans="2:27" ht="15" customHeight="1" x14ac:dyDescent="0.3">
      <c r="B2" s="444" t="s">
        <v>123</v>
      </c>
      <c r="C2" s="444"/>
      <c r="D2" s="444"/>
      <c r="E2" s="444"/>
      <c r="F2" s="444"/>
      <c r="G2" s="444"/>
      <c r="H2" s="206"/>
      <c r="I2" s="203"/>
      <c r="J2" s="203"/>
      <c r="M2" s="207"/>
      <c r="N2" s="207"/>
      <c r="Q2" s="208"/>
      <c r="R2" s="208"/>
    </row>
    <row r="3" spans="2:27" ht="15" customHeight="1" x14ac:dyDescent="0.3">
      <c r="B3" s="205" t="s">
        <v>124</v>
      </c>
      <c r="C3" s="206"/>
      <c r="D3" s="206"/>
      <c r="E3" s="206"/>
      <c r="F3" s="206"/>
      <c r="G3" s="206"/>
      <c r="H3" s="206"/>
      <c r="I3" s="203"/>
      <c r="J3" s="203"/>
    </row>
    <row r="4" spans="2:27" ht="15" customHeight="1" x14ac:dyDescent="0.3">
      <c r="B4" s="209"/>
      <c r="C4" s="445" t="s">
        <v>4</v>
      </c>
      <c r="D4" s="445"/>
      <c r="E4" s="446"/>
      <c r="F4" s="446"/>
      <c r="G4" s="446"/>
      <c r="H4" s="204"/>
      <c r="I4" s="447"/>
      <c r="J4" s="447"/>
      <c r="K4" s="447"/>
      <c r="L4" s="211"/>
      <c r="M4" s="211"/>
    </row>
    <row r="5" spans="2:27" ht="27" customHeight="1" x14ac:dyDescent="0.3">
      <c r="B5" s="212"/>
      <c r="C5" s="279" t="s">
        <v>180</v>
      </c>
      <c r="D5" s="214"/>
      <c r="E5" s="213" t="s">
        <v>177</v>
      </c>
      <c r="F5" s="214"/>
      <c r="G5" s="213" t="s">
        <v>181</v>
      </c>
      <c r="H5" s="215"/>
      <c r="I5" s="216"/>
      <c r="K5" s="216"/>
    </row>
    <row r="6" spans="2:27" ht="18" customHeight="1" x14ac:dyDescent="0.3">
      <c r="B6" s="212" t="s">
        <v>125</v>
      </c>
      <c r="C6" s="271">
        <v>777</v>
      </c>
      <c r="D6" s="217"/>
      <c r="E6" s="271">
        <v>621</v>
      </c>
      <c r="F6" s="218"/>
      <c r="G6" s="271">
        <v>661</v>
      </c>
      <c r="H6" s="217"/>
      <c r="I6" s="217"/>
      <c r="K6" s="217"/>
    </row>
    <row r="7" spans="2:27" ht="18" customHeight="1" x14ac:dyDescent="0.3">
      <c r="B7" s="219" t="s">
        <v>126</v>
      </c>
      <c r="C7" s="380">
        <v>0.43149507619358091</v>
      </c>
      <c r="D7" s="220"/>
      <c r="E7" s="380">
        <v>0.41</v>
      </c>
      <c r="F7" s="220"/>
      <c r="G7" s="380">
        <v>0.4</v>
      </c>
      <c r="H7" s="220"/>
      <c r="I7" s="220"/>
      <c r="K7" s="220"/>
    </row>
    <row r="8" spans="2:27" ht="18" customHeight="1" x14ac:dyDescent="0.3">
      <c r="B8" s="222" t="s">
        <v>90</v>
      </c>
      <c r="C8" s="381">
        <v>2</v>
      </c>
      <c r="D8" s="221"/>
      <c r="E8" s="381">
        <v>2</v>
      </c>
      <c r="F8" s="221"/>
      <c r="G8" s="381">
        <v>1</v>
      </c>
      <c r="H8" s="221"/>
      <c r="I8" s="221"/>
      <c r="K8" s="221"/>
    </row>
    <row r="9" spans="2:27" ht="18" customHeight="1" thickBot="1" x14ac:dyDescent="0.35">
      <c r="B9" s="212" t="s">
        <v>127</v>
      </c>
      <c r="C9" s="276">
        <f>C6+C8</f>
        <v>779</v>
      </c>
      <c r="D9" s="217"/>
      <c r="E9" s="276">
        <f>E6+E8</f>
        <v>623</v>
      </c>
      <c r="F9" s="224"/>
      <c r="G9" s="276">
        <f>G6+G8</f>
        <v>662</v>
      </c>
      <c r="H9" s="217"/>
      <c r="I9" s="217"/>
      <c r="K9" s="217"/>
    </row>
    <row r="10" spans="2:27" ht="18" customHeight="1" thickTop="1" x14ac:dyDescent="0.3">
      <c r="B10" s="219" t="s">
        <v>128</v>
      </c>
      <c r="C10" s="382">
        <v>0.43244672735029549</v>
      </c>
      <c r="D10" s="225"/>
      <c r="E10" s="382">
        <v>0.41</v>
      </c>
      <c r="F10" s="225"/>
      <c r="G10" s="382">
        <v>0.4</v>
      </c>
      <c r="H10" s="225"/>
      <c r="I10" s="225"/>
      <c r="K10" s="225"/>
    </row>
    <row r="11" spans="2:27" ht="18" customHeight="1" x14ac:dyDescent="0.3">
      <c r="B11" s="226"/>
      <c r="C11" s="204"/>
      <c r="D11" s="204"/>
      <c r="E11" s="204"/>
      <c r="F11" s="203"/>
      <c r="G11" s="204"/>
      <c r="H11" s="203"/>
      <c r="I11" s="203"/>
      <c r="J11" s="203"/>
      <c r="K11" s="203"/>
    </row>
    <row r="12" spans="2:27" ht="18" customHeight="1" x14ac:dyDescent="0.3">
      <c r="B12" s="205" t="s">
        <v>129</v>
      </c>
      <c r="C12" s="271">
        <v>591</v>
      </c>
      <c r="D12" s="217"/>
      <c r="E12" s="271">
        <v>562</v>
      </c>
      <c r="F12" s="218"/>
      <c r="G12" s="271">
        <v>511</v>
      </c>
      <c r="H12" s="217"/>
      <c r="I12" s="217"/>
      <c r="J12" s="203"/>
      <c r="K12" s="217"/>
    </row>
    <row r="13" spans="2:27" ht="18" customHeight="1" x14ac:dyDescent="0.3">
      <c r="B13" s="222" t="s">
        <v>90</v>
      </c>
      <c r="C13" s="381">
        <v>52</v>
      </c>
      <c r="D13" s="221"/>
      <c r="E13" s="381">
        <v>43</v>
      </c>
      <c r="F13" s="221"/>
      <c r="G13" s="381">
        <v>35</v>
      </c>
      <c r="H13" s="221"/>
      <c r="I13" s="221"/>
      <c r="J13" s="203"/>
      <c r="K13" s="221"/>
      <c r="Q13" s="207"/>
      <c r="R13" s="207"/>
    </row>
    <row r="14" spans="2:27" ht="18" customHeight="1" x14ac:dyDescent="0.3">
      <c r="B14" s="222" t="s">
        <v>141</v>
      </c>
      <c r="C14" s="275">
        <v>0</v>
      </c>
      <c r="D14" s="227"/>
      <c r="E14" s="275">
        <v>7</v>
      </c>
      <c r="F14" s="238"/>
      <c r="G14" s="275">
        <v>0</v>
      </c>
      <c r="H14" s="227"/>
      <c r="I14" s="238"/>
      <c r="J14" s="239"/>
      <c r="K14" s="227"/>
      <c r="L14" s="227"/>
      <c r="M14" s="238"/>
      <c r="N14" s="239"/>
      <c r="O14" s="227"/>
      <c r="P14" s="227"/>
      <c r="Q14" s="239"/>
      <c r="S14" s="227"/>
      <c r="T14" s="227"/>
      <c r="U14" s="238"/>
      <c r="V14" s="239"/>
      <c r="W14" s="239"/>
      <c r="X14" s="239"/>
      <c r="Y14" s="239"/>
      <c r="Z14" s="239"/>
      <c r="AA14" s="239"/>
    </row>
    <row r="15" spans="2:27" ht="18" customHeight="1" thickBot="1" x14ac:dyDescent="0.35">
      <c r="B15" s="205" t="s">
        <v>130</v>
      </c>
      <c r="C15" s="276">
        <f>C12-SUM(C13:C14)</f>
        <v>539</v>
      </c>
      <c r="D15" s="217"/>
      <c r="E15" s="276">
        <f>E12-SUM(E13:E14)</f>
        <v>512</v>
      </c>
      <c r="F15" s="218"/>
      <c r="G15" s="276">
        <f>G12-SUM(G13:G14)</f>
        <v>476</v>
      </c>
      <c r="H15" s="217"/>
      <c r="I15" s="217"/>
      <c r="J15" s="203"/>
      <c r="K15" s="217"/>
    </row>
    <row r="16" spans="2:27" ht="18" customHeight="1" thickTop="1" x14ac:dyDescent="0.3">
      <c r="B16" s="203"/>
      <c r="C16" s="204"/>
      <c r="D16" s="204"/>
      <c r="E16" s="204"/>
      <c r="F16" s="203"/>
      <c r="G16" s="204"/>
      <c r="H16" s="203"/>
      <c r="I16" s="203"/>
      <c r="J16" s="203"/>
      <c r="K16" s="203"/>
    </row>
    <row r="17" spans="2:31" ht="18" customHeight="1" x14ac:dyDescent="0.3">
      <c r="B17" s="205" t="s">
        <v>121</v>
      </c>
      <c r="C17" s="271">
        <v>186</v>
      </c>
      <c r="D17" s="217"/>
      <c r="E17" s="271">
        <v>59</v>
      </c>
      <c r="F17" s="218"/>
      <c r="G17" s="271">
        <v>150</v>
      </c>
      <c r="H17" s="217"/>
      <c r="I17" s="217"/>
      <c r="K17" s="217"/>
    </row>
    <row r="18" spans="2:31" ht="18" customHeight="1" x14ac:dyDescent="0.3">
      <c r="B18" s="222" t="s">
        <v>90</v>
      </c>
      <c r="C18" s="381">
        <v>54</v>
      </c>
      <c r="D18" s="221"/>
      <c r="E18" s="381">
        <v>45</v>
      </c>
      <c r="F18" s="221"/>
      <c r="G18" s="381">
        <v>36</v>
      </c>
      <c r="H18" s="221"/>
      <c r="I18" s="221"/>
      <c r="K18" s="221"/>
      <c r="Q18" s="207"/>
      <c r="R18" s="207"/>
    </row>
    <row r="19" spans="2:31" ht="18" customHeight="1" x14ac:dyDescent="0.3">
      <c r="B19" s="222" t="s">
        <v>141</v>
      </c>
      <c r="C19" s="381">
        <v>0</v>
      </c>
      <c r="D19" s="221"/>
      <c r="E19" s="381">
        <v>7</v>
      </c>
      <c r="F19" s="238"/>
      <c r="G19" s="381">
        <v>0</v>
      </c>
      <c r="H19" s="221"/>
      <c r="I19" s="221"/>
      <c r="K19" s="221"/>
      <c r="Q19" s="207"/>
      <c r="R19" s="207"/>
    </row>
    <row r="20" spans="2:31" ht="18" customHeight="1" thickBot="1" x14ac:dyDescent="0.35">
      <c r="B20" s="205" t="s">
        <v>131</v>
      </c>
      <c r="C20" s="276">
        <f>SUM(C17:C19)</f>
        <v>240</v>
      </c>
      <c r="D20" s="217"/>
      <c r="E20" s="276">
        <f>SUM(E17:E19)</f>
        <v>111</v>
      </c>
      <c r="F20" s="218"/>
      <c r="G20" s="276">
        <f>SUM(G17:G19)</f>
        <v>186</v>
      </c>
      <c r="H20" s="217"/>
      <c r="I20" s="217"/>
      <c r="K20" s="217"/>
    </row>
    <row r="21" spans="2:31" ht="18" customHeight="1" thickTop="1" x14ac:dyDescent="0.3">
      <c r="B21" s="203"/>
      <c r="C21" s="204"/>
      <c r="D21" s="204"/>
      <c r="E21" s="204"/>
      <c r="F21" s="203"/>
      <c r="G21" s="203"/>
      <c r="H21" s="203"/>
      <c r="I21" s="203"/>
      <c r="J21" s="203"/>
      <c r="K21" s="203"/>
      <c r="L21" s="203"/>
      <c r="M21" s="203"/>
      <c r="N21" s="203"/>
    </row>
    <row r="22" spans="2:31" ht="18" hidden="1" customHeight="1" x14ac:dyDescent="0.3">
      <c r="B22" s="222" t="s">
        <v>69</v>
      </c>
      <c r="C22" s="217">
        <f>+'P&amp;L_GAAP'!C14</f>
        <v>-24</v>
      </c>
      <c r="D22" s="217"/>
      <c r="E22" s="217">
        <v>-25</v>
      </c>
      <c r="F22" s="218"/>
      <c r="G22" s="217">
        <v>-31</v>
      </c>
      <c r="H22" s="217"/>
      <c r="I22" s="217"/>
      <c r="K22" s="217"/>
    </row>
    <row r="23" spans="2:31" ht="18" hidden="1" customHeight="1" x14ac:dyDescent="0.3">
      <c r="B23" s="222" t="s">
        <v>113</v>
      </c>
      <c r="C23" s="227">
        <f>+'P&amp;L_GAAP'!C15</f>
        <v>-36</v>
      </c>
      <c r="D23" s="227"/>
      <c r="E23" s="227">
        <v>3</v>
      </c>
      <c r="F23" s="227"/>
      <c r="G23" s="227">
        <v>1</v>
      </c>
      <c r="H23" s="227"/>
      <c r="I23" s="227"/>
      <c r="K23" s="227"/>
    </row>
    <row r="24" spans="2:31" ht="18" hidden="1" customHeight="1" x14ac:dyDescent="0.3">
      <c r="B24" s="222" t="s">
        <v>112</v>
      </c>
      <c r="C24" s="227">
        <f>+'P&amp;L_GAAP'!C17</f>
        <v>7</v>
      </c>
      <c r="D24" s="227"/>
      <c r="E24" s="227">
        <v>2</v>
      </c>
      <c r="F24" s="227"/>
      <c r="G24" s="227">
        <v>6</v>
      </c>
      <c r="H24" s="227"/>
      <c r="I24" s="227"/>
      <c r="K24" s="227"/>
    </row>
    <row r="25" spans="2:31" ht="18" hidden="1" customHeight="1" thickBot="1" x14ac:dyDescent="0.35">
      <c r="B25" s="228" t="s">
        <v>154</v>
      </c>
      <c r="C25" s="223">
        <f>C22+C23-C24</f>
        <v>-67</v>
      </c>
      <c r="D25" s="217"/>
      <c r="E25" s="223">
        <f>E22+E23-E24</f>
        <v>-24</v>
      </c>
      <c r="F25" s="230"/>
      <c r="G25" s="229">
        <f>G22+G23-G24</f>
        <v>-36</v>
      </c>
      <c r="H25" s="230"/>
      <c r="I25" s="230"/>
      <c r="K25" s="230"/>
    </row>
    <row r="26" spans="2:31" ht="18" hidden="1" customHeight="1" thickTop="1" x14ac:dyDescent="0.3">
      <c r="B26" s="231" t="s">
        <v>132</v>
      </c>
      <c r="C26" s="227">
        <v>0</v>
      </c>
      <c r="D26" s="227"/>
      <c r="E26" s="227">
        <v>0</v>
      </c>
      <c r="F26" s="227"/>
      <c r="G26" s="227">
        <v>0</v>
      </c>
      <c r="H26" s="227"/>
      <c r="I26" s="227"/>
      <c r="K26" s="227"/>
    </row>
    <row r="27" spans="2:31" ht="18" hidden="1" customHeight="1" x14ac:dyDescent="0.3">
      <c r="B27" s="222" t="s">
        <v>133</v>
      </c>
      <c r="C27" s="227">
        <v>6</v>
      </c>
      <c r="D27" s="227"/>
      <c r="E27" s="227">
        <v>6</v>
      </c>
      <c r="F27" s="227"/>
      <c r="G27" s="227">
        <v>6</v>
      </c>
      <c r="H27" s="227"/>
      <c r="I27" s="227"/>
      <c r="K27" s="227"/>
    </row>
    <row r="28" spans="2:31" ht="18" hidden="1" customHeight="1" x14ac:dyDescent="0.3">
      <c r="B28" s="222" t="s">
        <v>144</v>
      </c>
      <c r="C28" s="227">
        <v>-1</v>
      </c>
      <c r="D28" s="227"/>
      <c r="E28" s="227">
        <v>-1</v>
      </c>
      <c r="F28" s="227"/>
      <c r="G28" s="227">
        <v>0</v>
      </c>
      <c r="H28" s="227"/>
      <c r="I28" s="227"/>
      <c r="K28" s="227"/>
    </row>
    <row r="29" spans="2:31" ht="18" hidden="1" customHeight="1" thickBot="1" x14ac:dyDescent="0.35">
      <c r="B29" s="228" t="s">
        <v>155</v>
      </c>
      <c r="C29" s="223">
        <f>SUM(C25:C28)</f>
        <v>-62</v>
      </c>
      <c r="D29" s="217"/>
      <c r="E29" s="223">
        <f>SUM(E25:E28)</f>
        <v>-19</v>
      </c>
      <c r="F29" s="230"/>
      <c r="G29" s="223">
        <f>SUM(G25:G28)</f>
        <v>-30</v>
      </c>
      <c r="H29" s="217"/>
      <c r="I29" s="217"/>
      <c r="K29" s="217"/>
    </row>
    <row r="30" spans="2:31" ht="18" customHeight="1" x14ac:dyDescent="0.3">
      <c r="B30" s="228"/>
      <c r="C30" s="217"/>
      <c r="D30" s="217"/>
      <c r="E30" s="230"/>
      <c r="F30" s="230"/>
      <c r="G30" s="217"/>
      <c r="H30" s="217"/>
    </row>
    <row r="31" spans="2:31" ht="18" customHeight="1" x14ac:dyDescent="0.3">
      <c r="B31" s="228"/>
      <c r="C31" s="447" t="s">
        <v>4</v>
      </c>
      <c r="D31" s="447"/>
      <c r="E31" s="447"/>
      <c r="F31" s="447"/>
      <c r="G31" s="447"/>
      <c r="H31" s="447"/>
      <c r="I31" s="447"/>
      <c r="J31" s="447"/>
      <c r="K31" s="447"/>
      <c r="L31" s="447"/>
      <c r="M31" s="447"/>
      <c r="N31" s="210"/>
      <c r="O31" s="447"/>
      <c r="P31" s="447"/>
      <c r="Q31" s="447"/>
      <c r="R31" s="447"/>
      <c r="S31" s="447"/>
      <c r="T31" s="447"/>
      <c r="U31" s="447"/>
      <c r="V31" s="210"/>
      <c r="W31" s="210"/>
      <c r="X31" s="210"/>
      <c r="Y31" s="210"/>
      <c r="Z31" s="210"/>
      <c r="AA31" s="210"/>
      <c r="AB31" s="232"/>
      <c r="AC31" s="232"/>
      <c r="AD31" s="232"/>
      <c r="AE31" s="232"/>
    </row>
    <row r="32" spans="2:31" ht="29.25" customHeight="1" x14ac:dyDescent="0.3">
      <c r="B32" s="233"/>
      <c r="C32" s="450" t="s">
        <v>180</v>
      </c>
      <c r="D32" s="450"/>
      <c r="E32" s="450"/>
      <c r="F32" s="234"/>
      <c r="G32" s="451" t="s">
        <v>177</v>
      </c>
      <c r="H32" s="451"/>
      <c r="I32" s="451"/>
      <c r="J32" s="214"/>
      <c r="K32" s="452" t="s">
        <v>181</v>
      </c>
      <c r="L32" s="452"/>
      <c r="M32" s="452"/>
      <c r="N32" s="215"/>
      <c r="O32" s="442"/>
      <c r="P32" s="442"/>
      <c r="Q32" s="442"/>
      <c r="S32" s="443"/>
      <c r="T32" s="443"/>
      <c r="U32" s="443"/>
      <c r="V32" s="215"/>
      <c r="W32" s="215"/>
      <c r="X32" s="215"/>
      <c r="Y32" s="215"/>
      <c r="Z32" s="215"/>
      <c r="AA32" s="235"/>
    </row>
    <row r="33" spans="2:28" ht="18" customHeight="1" x14ac:dyDescent="0.3">
      <c r="B33" s="205" t="s">
        <v>176</v>
      </c>
      <c r="C33" s="271">
        <v>120</v>
      </c>
      <c r="D33" s="271"/>
      <c r="E33" s="272">
        <f>+'P&amp;L_GAAP'!C22</f>
        <v>0.11</v>
      </c>
      <c r="F33" s="272"/>
      <c r="G33" s="271">
        <v>35</v>
      </c>
      <c r="H33" s="271"/>
      <c r="I33" s="272">
        <v>0.03</v>
      </c>
      <c r="J33" s="333"/>
      <c r="K33" s="271">
        <v>102</v>
      </c>
      <c r="L33" s="271"/>
      <c r="M33" s="272">
        <v>0.09</v>
      </c>
      <c r="N33" s="272"/>
      <c r="O33" s="271"/>
      <c r="P33" s="217"/>
      <c r="Q33" s="236"/>
      <c r="S33" s="217"/>
      <c r="T33" s="217"/>
      <c r="U33" s="236"/>
      <c r="V33" s="236"/>
      <c r="W33" s="236"/>
      <c r="X33" s="236"/>
      <c r="Y33" s="236"/>
      <c r="Z33" s="236"/>
      <c r="AA33" s="236"/>
    </row>
    <row r="34" spans="2:28" ht="18" customHeight="1" x14ac:dyDescent="0.3">
      <c r="B34" s="231" t="s">
        <v>182</v>
      </c>
      <c r="C34" s="273">
        <v>40</v>
      </c>
      <c r="D34" s="273"/>
      <c r="E34" s="274">
        <v>0.03</v>
      </c>
      <c r="F34" s="274"/>
      <c r="G34" s="273">
        <v>0</v>
      </c>
      <c r="H34" s="273"/>
      <c r="I34" s="274">
        <v>0</v>
      </c>
      <c r="J34" s="334"/>
      <c r="K34" s="273">
        <v>6</v>
      </c>
      <c r="L34" s="273"/>
      <c r="M34" s="274">
        <v>0</v>
      </c>
      <c r="N34" s="334"/>
      <c r="O34" s="273"/>
      <c r="P34" s="237"/>
      <c r="Q34" s="239"/>
      <c r="S34" s="237"/>
      <c r="T34" s="237"/>
      <c r="U34" s="239"/>
      <c r="V34" s="239"/>
      <c r="W34" s="239"/>
      <c r="X34" s="239"/>
      <c r="Y34" s="239"/>
      <c r="Z34" s="239"/>
      <c r="AA34" s="239"/>
    </row>
    <row r="35" spans="2:28" ht="18" customHeight="1" x14ac:dyDescent="0.3">
      <c r="B35" s="222" t="s">
        <v>133</v>
      </c>
      <c r="C35" s="273">
        <v>6</v>
      </c>
      <c r="D35" s="273"/>
      <c r="E35" s="274">
        <v>0</v>
      </c>
      <c r="F35" s="274"/>
      <c r="G35" s="273">
        <v>6</v>
      </c>
      <c r="H35" s="273"/>
      <c r="I35" s="274">
        <v>0</v>
      </c>
      <c r="J35" s="334"/>
      <c r="K35" s="273">
        <v>6</v>
      </c>
      <c r="L35" s="273"/>
      <c r="M35" s="274">
        <v>0.01</v>
      </c>
      <c r="N35" s="274"/>
      <c r="O35" s="273"/>
      <c r="P35" s="237"/>
      <c r="Q35" s="239"/>
      <c r="S35" s="237"/>
      <c r="T35" s="237"/>
      <c r="U35" s="238"/>
      <c r="V35" s="238"/>
      <c r="W35" s="238"/>
      <c r="X35" s="238"/>
      <c r="Y35" s="238"/>
      <c r="Z35" s="238"/>
      <c r="AA35" s="238"/>
    </row>
    <row r="36" spans="2:28" ht="18" customHeight="1" x14ac:dyDescent="0.3">
      <c r="B36" s="222" t="s">
        <v>90</v>
      </c>
      <c r="C36" s="275">
        <v>54</v>
      </c>
      <c r="D36" s="275"/>
      <c r="E36" s="274">
        <v>0.04</v>
      </c>
      <c r="F36" s="274"/>
      <c r="G36" s="275">
        <v>45</v>
      </c>
      <c r="H36" s="275"/>
      <c r="I36" s="274">
        <v>0.04</v>
      </c>
      <c r="J36" s="334"/>
      <c r="K36" s="275">
        <v>36</v>
      </c>
      <c r="L36" s="275"/>
      <c r="M36" s="274">
        <v>0.03</v>
      </c>
      <c r="N36" s="274"/>
      <c r="O36" s="275"/>
      <c r="P36" s="227"/>
      <c r="Q36" s="239"/>
      <c r="S36" s="227"/>
      <c r="T36" s="227"/>
      <c r="U36" s="238"/>
      <c r="V36" s="238"/>
      <c r="W36" s="238"/>
      <c r="X36" s="238"/>
      <c r="Y36" s="238"/>
      <c r="Z36" s="238"/>
      <c r="AA36" s="238"/>
    </row>
    <row r="37" spans="2:28" ht="18" customHeight="1" x14ac:dyDescent="0.3">
      <c r="B37" s="222" t="s">
        <v>185</v>
      </c>
      <c r="C37" s="275">
        <v>-1</v>
      </c>
      <c r="D37" s="275"/>
      <c r="E37" s="274">
        <v>0</v>
      </c>
      <c r="F37" s="274"/>
      <c r="G37" s="275">
        <v>0</v>
      </c>
      <c r="H37" s="275"/>
      <c r="I37" s="274">
        <v>0</v>
      </c>
      <c r="J37" s="334"/>
      <c r="K37" s="275">
        <v>0</v>
      </c>
      <c r="L37" s="275"/>
      <c r="M37" s="274">
        <v>0</v>
      </c>
      <c r="N37" s="334"/>
      <c r="O37" s="275"/>
      <c r="P37" s="227"/>
      <c r="Q37" s="239"/>
      <c r="S37" s="227"/>
      <c r="T37" s="227"/>
      <c r="U37" s="239"/>
      <c r="V37" s="239"/>
      <c r="W37" s="239"/>
      <c r="X37" s="239"/>
      <c r="Y37" s="239"/>
      <c r="Z37" s="239"/>
      <c r="AA37" s="239"/>
    </row>
    <row r="38" spans="2:28" ht="18" customHeight="1" x14ac:dyDescent="0.3">
      <c r="B38" s="222" t="s">
        <v>141</v>
      </c>
      <c r="C38" s="275">
        <v>0</v>
      </c>
      <c r="D38" s="275"/>
      <c r="E38" s="274">
        <v>0</v>
      </c>
      <c r="F38" s="274"/>
      <c r="G38" s="275">
        <v>7</v>
      </c>
      <c r="H38" s="275"/>
      <c r="I38" s="274">
        <v>0.01</v>
      </c>
      <c r="J38" s="334"/>
      <c r="K38" s="275">
        <v>0</v>
      </c>
      <c r="L38" s="275"/>
      <c r="M38" s="274">
        <v>0</v>
      </c>
      <c r="N38" s="334"/>
      <c r="O38" s="275"/>
      <c r="P38" s="227"/>
      <c r="Q38" s="239"/>
      <c r="S38" s="227"/>
      <c r="T38" s="227"/>
      <c r="U38" s="238"/>
      <c r="V38" s="239"/>
      <c r="W38" s="239"/>
      <c r="X38" s="239"/>
      <c r="Y38" s="239"/>
      <c r="Z38" s="239"/>
      <c r="AA38" s="239"/>
    </row>
    <row r="39" spans="2:28" ht="18" customHeight="1" x14ac:dyDescent="0.3">
      <c r="B39" s="222" t="s">
        <v>112</v>
      </c>
      <c r="C39" s="275">
        <v>0</v>
      </c>
      <c r="D39" s="275"/>
      <c r="E39" s="274">
        <v>0</v>
      </c>
      <c r="F39" s="274"/>
      <c r="G39" s="275">
        <v>-1</v>
      </c>
      <c r="H39" s="275"/>
      <c r="I39" s="274">
        <v>0</v>
      </c>
      <c r="J39" s="334"/>
      <c r="K39" s="275">
        <v>0</v>
      </c>
      <c r="L39" s="275"/>
      <c r="M39" s="274">
        <v>0</v>
      </c>
      <c r="N39" s="334"/>
      <c r="O39" s="275"/>
      <c r="P39" s="227"/>
      <c r="Q39" s="239"/>
      <c r="S39" s="227"/>
      <c r="T39" s="227"/>
      <c r="U39" s="238"/>
      <c r="V39" s="239"/>
      <c r="W39" s="239"/>
      <c r="X39" s="239"/>
      <c r="Y39" s="239"/>
      <c r="Z39" s="239"/>
      <c r="AA39" s="239"/>
    </row>
    <row r="40" spans="2:28" ht="18" customHeight="1" thickBot="1" x14ac:dyDescent="0.35">
      <c r="B40" s="205" t="s">
        <v>178</v>
      </c>
      <c r="C40" s="276">
        <f>SUM(C33:C39)</f>
        <v>219</v>
      </c>
      <c r="D40" s="276"/>
      <c r="E40" s="277">
        <f>SUM(E33:E39)</f>
        <v>0.18000000000000002</v>
      </c>
      <c r="F40" s="272"/>
      <c r="G40" s="276">
        <f>SUM(G33:G39)</f>
        <v>92</v>
      </c>
      <c r="H40" s="276"/>
      <c r="I40" s="277">
        <f>SUM(I33:I39)</f>
        <v>0.08</v>
      </c>
      <c r="J40" s="335"/>
      <c r="K40" s="276">
        <f>SUM(K33:K39)</f>
        <v>150</v>
      </c>
      <c r="L40" s="276"/>
      <c r="M40" s="277">
        <f>SUM(M33:M39)</f>
        <v>0.13</v>
      </c>
      <c r="N40" s="272"/>
      <c r="O40" s="271"/>
      <c r="P40" s="217"/>
      <c r="Q40" s="236"/>
      <c r="S40" s="217"/>
      <c r="T40" s="217"/>
      <c r="U40" s="236"/>
      <c r="V40" s="236"/>
      <c r="W40" s="236"/>
      <c r="X40" s="236"/>
      <c r="Y40" s="236"/>
      <c r="Z40" s="236"/>
      <c r="AA40" s="236"/>
    </row>
    <row r="41" spans="2:28" ht="33" customHeight="1" thickTop="1" x14ac:dyDescent="0.3">
      <c r="B41" s="208"/>
      <c r="C41" s="387"/>
      <c r="D41" s="387"/>
      <c r="E41" s="336"/>
      <c r="F41" s="336"/>
      <c r="G41" s="337"/>
      <c r="H41" s="337"/>
      <c r="I41" s="336"/>
      <c r="J41" s="336"/>
      <c r="K41" s="337"/>
      <c r="L41" s="337"/>
      <c r="M41" s="336"/>
      <c r="N41" s="336"/>
      <c r="O41" s="338"/>
    </row>
    <row r="42" spans="2:28" ht="42.75" customHeight="1" x14ac:dyDescent="0.3">
      <c r="B42" s="243" t="s">
        <v>134</v>
      </c>
      <c r="C42" s="278"/>
      <c r="D42" s="278"/>
      <c r="E42" s="278"/>
      <c r="F42" s="241"/>
      <c r="G42" s="242"/>
      <c r="H42" s="242"/>
      <c r="I42" s="241"/>
      <c r="J42" s="241"/>
      <c r="K42" s="242"/>
      <c r="L42" s="242"/>
      <c r="M42" s="241"/>
      <c r="N42" s="241"/>
    </row>
    <row r="43" spans="2:28" x14ac:dyDescent="0.3">
      <c r="B43" s="244" t="s">
        <v>135</v>
      </c>
      <c r="C43" s="453">
        <v>1117</v>
      </c>
      <c r="D43" s="453"/>
      <c r="E43" s="453"/>
      <c r="F43" s="240"/>
      <c r="G43" s="454">
        <v>1109</v>
      </c>
      <c r="H43" s="454"/>
      <c r="I43" s="454"/>
      <c r="J43" s="242"/>
      <c r="K43" s="454">
        <v>1076</v>
      </c>
      <c r="L43" s="454"/>
      <c r="M43" s="454"/>
      <c r="N43" s="242"/>
      <c r="O43" s="241"/>
      <c r="P43" s="241"/>
      <c r="Q43" s="245"/>
      <c r="U43" s="245"/>
    </row>
    <row r="44" spans="2:28" ht="19" customHeight="1" x14ac:dyDescent="0.3">
      <c r="B44" s="244" t="s">
        <v>136</v>
      </c>
      <c r="C44" s="455">
        <v>0</v>
      </c>
      <c r="D44" s="455"/>
      <c r="E44" s="455"/>
      <c r="F44" s="240"/>
      <c r="G44" s="456">
        <v>0</v>
      </c>
      <c r="H44" s="456"/>
      <c r="I44" s="456"/>
      <c r="J44" s="242"/>
      <c r="K44" s="457">
        <v>0</v>
      </c>
      <c r="L44" s="457"/>
      <c r="M44" s="457"/>
      <c r="N44" s="242"/>
      <c r="O44" s="241"/>
      <c r="P44" s="241"/>
      <c r="Q44" s="246"/>
      <c r="U44" s="246"/>
    </row>
    <row r="45" spans="2:28" ht="17.149999999999999" customHeight="1" x14ac:dyDescent="0.3">
      <c r="B45" s="247" t="s">
        <v>137</v>
      </c>
      <c r="C45" s="458">
        <v>1212</v>
      </c>
      <c r="D45" s="458"/>
      <c r="E45" s="458"/>
      <c r="F45" s="248"/>
      <c r="G45" s="459">
        <v>1210</v>
      </c>
      <c r="H45" s="459"/>
      <c r="I45" s="459"/>
      <c r="J45" s="234"/>
      <c r="K45" s="459">
        <v>1177</v>
      </c>
      <c r="L45" s="459"/>
      <c r="M45" s="459"/>
      <c r="N45" s="242"/>
      <c r="O45" s="241"/>
      <c r="P45" s="241"/>
      <c r="Q45" s="245"/>
      <c r="U45" s="245"/>
    </row>
    <row r="46" spans="2:28" ht="15.75" customHeight="1" x14ac:dyDescent="0.3">
      <c r="B46" s="244" t="s">
        <v>149</v>
      </c>
      <c r="C46" s="460">
        <v>4</v>
      </c>
      <c r="D46" s="460"/>
      <c r="E46" s="460"/>
      <c r="F46" s="240"/>
      <c r="G46" s="441">
        <v>5</v>
      </c>
      <c r="H46" s="441"/>
      <c r="I46" s="441"/>
      <c r="J46" s="242"/>
      <c r="K46" s="441">
        <v>5</v>
      </c>
      <c r="L46" s="441"/>
      <c r="M46" s="441"/>
      <c r="N46" s="242"/>
      <c r="O46" s="241"/>
      <c r="P46" s="241"/>
      <c r="Q46" s="249"/>
      <c r="U46" s="246"/>
    </row>
    <row r="47" spans="2:28" x14ac:dyDescent="0.3">
      <c r="B47" s="244"/>
      <c r="C47" s="249"/>
      <c r="D47" s="240"/>
      <c r="E47" s="241"/>
      <c r="F47" s="241"/>
      <c r="G47" s="249"/>
      <c r="H47" s="242"/>
      <c r="I47" s="241"/>
      <c r="J47" s="241"/>
      <c r="K47" s="246"/>
      <c r="L47" s="242"/>
      <c r="M47" s="241"/>
      <c r="N47" s="241"/>
      <c r="O47" s="249"/>
      <c r="S47" s="246"/>
    </row>
    <row r="48" spans="2:28" ht="7.5" customHeight="1" x14ac:dyDescent="0.3">
      <c r="B48" s="251"/>
      <c r="C48" s="251"/>
      <c r="D48" s="251"/>
      <c r="E48" s="251"/>
      <c r="F48" s="251"/>
      <c r="G48" s="251"/>
      <c r="H48" s="251"/>
      <c r="I48" s="251"/>
      <c r="J48" s="251"/>
      <c r="K48" s="251"/>
      <c r="L48" s="251"/>
      <c r="M48" s="251"/>
      <c r="N48" s="250"/>
      <c r="O48" s="250"/>
      <c r="P48" s="250"/>
      <c r="Q48" s="250"/>
      <c r="R48" s="250"/>
      <c r="S48" s="250"/>
      <c r="T48" s="250"/>
      <c r="U48" s="250"/>
      <c r="V48" s="251"/>
      <c r="W48" s="251"/>
      <c r="X48" s="251"/>
      <c r="Y48" s="251"/>
      <c r="Z48" s="251"/>
      <c r="AA48" s="251"/>
      <c r="AB48" s="250"/>
    </row>
    <row r="49" spans="2:13" ht="69.75" customHeight="1" x14ac:dyDescent="0.3">
      <c r="B49" s="448" t="s">
        <v>179</v>
      </c>
      <c r="C49" s="448"/>
      <c r="D49" s="448"/>
      <c r="E49" s="448"/>
      <c r="F49" s="448"/>
      <c r="G49" s="448"/>
      <c r="H49" s="448"/>
      <c r="I49" s="448"/>
      <c r="J49" s="448"/>
      <c r="K49" s="448"/>
      <c r="L49" s="448"/>
      <c r="M49" s="448"/>
    </row>
    <row r="50" spans="2:13" ht="18.75" customHeight="1" x14ac:dyDescent="0.3"/>
    <row r="51" spans="2:13" ht="18.75" customHeight="1" x14ac:dyDescent="0.3"/>
    <row r="52" spans="2:13" ht="18.75" customHeight="1" x14ac:dyDescent="0.3"/>
    <row r="53" spans="2:13" ht="18.75" customHeight="1" x14ac:dyDescent="0.3"/>
    <row r="54" spans="2:13" ht="18.75" customHeight="1" x14ac:dyDescent="0.3">
      <c r="B54" s="449"/>
      <c r="C54" s="449"/>
      <c r="D54" s="449"/>
      <c r="E54" s="449"/>
      <c r="F54" s="449"/>
      <c r="G54" s="449"/>
      <c r="H54" s="449"/>
      <c r="I54" s="449"/>
      <c r="J54" s="449"/>
      <c r="K54" s="449"/>
      <c r="L54" s="449"/>
      <c r="M54" s="449"/>
    </row>
    <row r="55" spans="2:13" ht="18.75" customHeight="1" x14ac:dyDescent="0.3"/>
    <row r="56" spans="2:13" ht="18.75" customHeight="1" x14ac:dyDescent="0.3"/>
    <row r="57" spans="2:13" ht="18.75" customHeight="1" x14ac:dyDescent="0.3"/>
    <row r="58" spans="2:13" ht="18.75" customHeight="1" x14ac:dyDescent="0.3"/>
    <row r="59" spans="2:13" ht="18.75" customHeight="1" x14ac:dyDescent="0.3"/>
    <row r="60" spans="2:13" ht="18.75" customHeight="1" x14ac:dyDescent="0.3"/>
    <row r="61" spans="2:13" ht="18.75" customHeight="1" x14ac:dyDescent="0.3"/>
    <row r="62" spans="2:13" ht="18.75" customHeight="1" x14ac:dyDescent="0.3"/>
    <row r="63" spans="2:13" ht="18.75" customHeight="1" x14ac:dyDescent="0.3"/>
    <row r="64" spans="2:13" ht="18.75" customHeight="1" x14ac:dyDescent="0.3"/>
    <row r="65" ht="18.75" customHeight="1" x14ac:dyDescent="0.3"/>
    <row r="66" ht="18.75" customHeight="1" x14ac:dyDescent="0.3"/>
    <row r="67" ht="18.75" customHeight="1" x14ac:dyDescent="0.3"/>
    <row r="68" ht="18.75" customHeight="1" x14ac:dyDescent="0.3"/>
    <row r="69" ht="18.75" customHeight="1" x14ac:dyDescent="0.3"/>
    <row r="70" ht="18.75" customHeight="1" x14ac:dyDescent="0.3"/>
    <row r="71" ht="18.75" customHeight="1" x14ac:dyDescent="0.3"/>
    <row r="72" ht="18.75" customHeight="1" x14ac:dyDescent="0.3"/>
    <row r="73" ht="18.75" customHeight="1" x14ac:dyDescent="0.3"/>
    <row r="74" ht="18.75" customHeight="1" x14ac:dyDescent="0.3"/>
    <row r="75" ht="18.75" customHeight="1" x14ac:dyDescent="0.3"/>
    <row r="76" ht="18.75" customHeight="1" x14ac:dyDescent="0.3"/>
  </sheetData>
  <protectedRanges>
    <protectedRange password="D90A" sqref="G8:I8 K8 C8:E8" name="Range1_1_2"/>
    <protectedRange password="D90A" sqref="B2:H4 B9:B10 B5:B7 C31 F31:L31 R31:AD31 I4:M4 O31" name="Range1_1_1_1"/>
    <protectedRange password="D90A" sqref="G10:I10 C6:I7 K9:K10 K6:K7 F9:I9 C9:E10" name="Range1_1_6_1"/>
    <protectedRange password="D90A" sqref="F8" name="Range1_1_2_1"/>
    <protectedRange password="D90A" sqref="B34" name="Range1_14_1"/>
    <protectedRange password="D90A" sqref="K32:L32 O32:Q32 C5:I5 G32:I32 C32:D32 S32:AA32 K5" name="Range1_1_6_1_3"/>
    <protectedRange password="D90A" sqref="K26 G26:I26 B26:E26" name="Range1_14_1_1"/>
    <protectedRange password="D90A" sqref="B25 B29:B32" name="Range1_4_1_1_1"/>
    <protectedRange password="D90A" sqref="F10" name="Range1_1_6_1_5"/>
    <protectedRange password="D90A" sqref="AB48 Q48:R48" name="Range1_1_3"/>
  </protectedRanges>
  <mergeCells count="24">
    <mergeCell ref="B49:M49"/>
    <mergeCell ref="B54:M54"/>
    <mergeCell ref="C32:E32"/>
    <mergeCell ref="G32:I32"/>
    <mergeCell ref="K32:M32"/>
    <mergeCell ref="C43:E43"/>
    <mergeCell ref="G43:I43"/>
    <mergeCell ref="K43:M43"/>
    <mergeCell ref="C44:E44"/>
    <mergeCell ref="G44:I44"/>
    <mergeCell ref="K44:M44"/>
    <mergeCell ref="C45:E45"/>
    <mergeCell ref="G45:I45"/>
    <mergeCell ref="K45:M45"/>
    <mergeCell ref="C46:E46"/>
    <mergeCell ref="G46:I46"/>
    <mergeCell ref="K46:M46"/>
    <mergeCell ref="O32:Q32"/>
    <mergeCell ref="S32:U32"/>
    <mergeCell ref="B2:G2"/>
    <mergeCell ref="C4:G4"/>
    <mergeCell ref="I4:K4"/>
    <mergeCell ref="C31:M31"/>
    <mergeCell ref="O31:U31"/>
  </mergeCells>
  <pageMargins left="0.75" right="0.3" top="0.5" bottom="0.45" header="0.3" footer="0.3"/>
  <pageSetup scale="6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R95"/>
  <sheetViews>
    <sheetView workbookViewId="0">
      <selection activeCell="I37" sqref="I37"/>
    </sheetView>
  </sheetViews>
  <sheetFormatPr defaultColWidth="21.5" defaultRowHeight="13" x14ac:dyDescent="0.3"/>
  <cols>
    <col min="1" max="1" width="3.296875" style="1" customWidth="1"/>
    <col min="2" max="2" width="53" style="1" customWidth="1"/>
    <col min="3" max="3" width="2.69921875" style="1" customWidth="1"/>
    <col min="4" max="4" width="14.296875" style="1" customWidth="1"/>
    <col min="5" max="5" width="3" style="1" customWidth="1"/>
    <col min="6" max="6" width="2.69921875" style="1" customWidth="1"/>
    <col min="7" max="7" width="15" style="1" customWidth="1"/>
    <col min="8" max="8" width="2" style="1" customWidth="1"/>
    <col min="9" max="9" width="2.69921875" style="1" customWidth="1"/>
    <col min="10" max="10" width="14.296875" style="1" customWidth="1"/>
    <col min="11" max="11" width="2.69921875" style="1" customWidth="1"/>
    <col min="12" max="12" width="2.296875" style="1" customWidth="1"/>
    <col min="13" max="13" width="2.69921875" style="1" customWidth="1"/>
    <col min="14" max="14" width="14.296875" style="1" customWidth="1"/>
    <col min="15" max="15" width="3" style="1" customWidth="1"/>
    <col min="16" max="16" width="2.69921875" style="1" customWidth="1"/>
    <col min="17" max="17" width="15" style="1" customWidth="1"/>
    <col min="18" max="18" width="2" style="1" customWidth="1"/>
    <col min="19" max="16384" width="21.5" style="1"/>
  </cols>
  <sheetData>
    <row r="1" spans="2:18" ht="15" customHeight="1" x14ac:dyDescent="0.3">
      <c r="B1" s="7" t="s">
        <v>0</v>
      </c>
      <c r="C1" s="7"/>
      <c r="D1" s="4"/>
      <c r="E1" s="4"/>
      <c r="F1" s="4"/>
      <c r="G1" s="4"/>
      <c r="H1" s="4"/>
      <c r="I1" s="4"/>
      <c r="J1" s="4"/>
      <c r="K1" s="4"/>
      <c r="L1" s="4"/>
      <c r="M1" s="7"/>
      <c r="N1" s="4"/>
      <c r="O1" s="4"/>
      <c r="P1" s="4"/>
      <c r="Q1" s="4"/>
      <c r="R1" s="4"/>
    </row>
    <row r="2" spans="2:18" ht="15" customHeight="1" x14ac:dyDescent="0.3">
      <c r="B2" s="7" t="s">
        <v>39</v>
      </c>
      <c r="C2" s="7"/>
      <c r="D2" s="4"/>
      <c r="E2" s="4"/>
      <c r="F2" s="4"/>
      <c r="G2" s="4"/>
      <c r="K2" s="4"/>
      <c r="L2" s="4"/>
      <c r="M2" s="4"/>
      <c r="N2" s="4"/>
      <c r="O2" s="4"/>
      <c r="P2" s="4"/>
      <c r="Q2" s="4"/>
      <c r="R2" s="4"/>
    </row>
    <row r="3" spans="2:18" ht="15" customHeight="1" x14ac:dyDescent="0.3">
      <c r="B3" s="7" t="s">
        <v>40</v>
      </c>
      <c r="C3" s="7"/>
      <c r="D3" s="4"/>
      <c r="E3" s="4"/>
      <c r="F3" s="4"/>
      <c r="G3" s="4"/>
      <c r="H3" s="4"/>
      <c r="I3" s="4"/>
      <c r="J3" s="4"/>
      <c r="K3" s="4"/>
      <c r="L3" s="4"/>
      <c r="M3" s="7"/>
      <c r="N3" s="4"/>
      <c r="O3" s="4"/>
      <c r="P3" s="4"/>
      <c r="Q3" s="4"/>
      <c r="R3" s="4"/>
    </row>
    <row r="4" spans="2:18" ht="45" customHeight="1" x14ac:dyDescent="0.3">
      <c r="B4" s="3"/>
      <c r="C4" s="3"/>
      <c r="D4" s="434" t="s">
        <v>4</v>
      </c>
      <c r="E4" s="434"/>
      <c r="F4" s="434"/>
      <c r="G4" s="435"/>
      <c r="H4" s="435"/>
      <c r="I4" s="435"/>
      <c r="J4" s="435"/>
      <c r="K4" s="4"/>
      <c r="L4" s="4"/>
      <c r="M4" s="3"/>
      <c r="N4" s="434" t="s">
        <v>74</v>
      </c>
      <c r="O4" s="434"/>
      <c r="P4" s="434"/>
      <c r="Q4" s="435"/>
      <c r="R4" s="435"/>
    </row>
    <row r="5" spans="2:18" ht="33.75" customHeight="1" x14ac:dyDescent="0.3">
      <c r="B5" s="42" t="s">
        <v>41</v>
      </c>
      <c r="C5" s="56"/>
      <c r="D5" s="5" t="s">
        <v>65</v>
      </c>
      <c r="E5" s="5"/>
      <c r="F5" s="61"/>
      <c r="G5" s="5" t="s">
        <v>75</v>
      </c>
      <c r="H5" s="41"/>
      <c r="I5" s="5"/>
      <c r="J5" s="5" t="s">
        <v>76</v>
      </c>
      <c r="K5" s="73"/>
      <c r="L5" s="4"/>
      <c r="M5" s="56"/>
      <c r="N5" s="5" t="s">
        <v>65</v>
      </c>
      <c r="O5" s="5"/>
      <c r="P5" s="61"/>
      <c r="Q5" s="5" t="s">
        <v>76</v>
      </c>
      <c r="R5" s="41"/>
    </row>
    <row r="6" spans="2:18" ht="15" customHeight="1" x14ac:dyDescent="0.3">
      <c r="B6" s="29"/>
      <c r="C6" s="21"/>
      <c r="D6" s="3"/>
      <c r="E6" s="3"/>
      <c r="F6" s="21"/>
      <c r="G6" s="3"/>
      <c r="H6" s="22"/>
      <c r="I6" s="8"/>
      <c r="J6" s="74"/>
      <c r="K6" s="10"/>
      <c r="L6" s="4"/>
      <c r="M6" s="21"/>
      <c r="N6" s="3"/>
      <c r="O6" s="3"/>
      <c r="P6" s="21"/>
      <c r="Q6" s="3"/>
      <c r="R6" s="22"/>
    </row>
    <row r="7" spans="2:18" ht="15" customHeight="1" x14ac:dyDescent="0.3">
      <c r="B7" s="43" t="s">
        <v>42</v>
      </c>
      <c r="C7" s="11"/>
      <c r="D7" s="3"/>
      <c r="E7" s="3"/>
      <c r="F7" s="21"/>
      <c r="G7" s="3"/>
      <c r="H7" s="22"/>
      <c r="I7" s="21"/>
      <c r="J7" s="3"/>
      <c r="K7" s="12"/>
      <c r="L7" s="4"/>
      <c r="M7" s="11"/>
      <c r="N7" s="3"/>
      <c r="O7" s="3"/>
      <c r="P7" s="21"/>
      <c r="Q7" s="3"/>
      <c r="R7" s="22"/>
    </row>
    <row r="8" spans="2:18" ht="15" customHeight="1" x14ac:dyDescent="0.3">
      <c r="B8" s="44" t="s">
        <v>5</v>
      </c>
      <c r="C8" s="13"/>
      <c r="D8" s="87">
        <v>379</v>
      </c>
      <c r="E8" s="51"/>
      <c r="F8" s="65"/>
      <c r="G8" s="87">
        <v>532</v>
      </c>
      <c r="H8" s="53"/>
      <c r="I8" s="30"/>
      <c r="J8" s="87">
        <v>828</v>
      </c>
      <c r="K8" s="14">
        <v>3720</v>
      </c>
      <c r="L8" s="4"/>
      <c r="M8" s="13"/>
      <c r="N8" s="87">
        <v>911</v>
      </c>
      <c r="O8" s="51"/>
      <c r="P8" s="65"/>
      <c r="Q8" s="87">
        <v>1689</v>
      </c>
      <c r="R8" s="53"/>
    </row>
    <row r="9" spans="2:18" ht="15" customHeight="1" x14ac:dyDescent="0.3">
      <c r="B9" s="44" t="s">
        <v>64</v>
      </c>
      <c r="C9" s="13"/>
      <c r="D9" s="87">
        <v>-147</v>
      </c>
      <c r="E9" s="51"/>
      <c r="F9" s="65"/>
      <c r="G9" s="87">
        <v>-75</v>
      </c>
      <c r="H9" s="53"/>
      <c r="I9" s="30"/>
      <c r="J9" s="87">
        <v>-6</v>
      </c>
      <c r="K9" s="14">
        <v>-101</v>
      </c>
      <c r="L9" s="4"/>
      <c r="M9" s="13"/>
      <c r="N9" s="87">
        <v>-222</v>
      </c>
      <c r="O9" s="51"/>
      <c r="P9" s="65"/>
      <c r="Q9" s="87">
        <v>-3</v>
      </c>
      <c r="R9" s="53"/>
    </row>
    <row r="10" spans="2:18" ht="15" customHeight="1" x14ac:dyDescent="0.3">
      <c r="B10" s="45"/>
      <c r="C10" s="15"/>
      <c r="D10" s="87"/>
      <c r="E10" s="55"/>
      <c r="F10" s="66"/>
      <c r="G10" s="55"/>
      <c r="H10" s="62"/>
      <c r="I10" s="75"/>
      <c r="J10" s="64"/>
      <c r="K10" s="12"/>
      <c r="L10" s="4"/>
      <c r="M10" s="15"/>
      <c r="N10" s="87"/>
      <c r="O10" s="55"/>
      <c r="P10" s="66"/>
      <c r="Q10" s="64"/>
      <c r="R10" s="62"/>
    </row>
    <row r="11" spans="2:18" ht="15" customHeight="1" x14ac:dyDescent="0.3">
      <c r="B11" s="43" t="s">
        <v>43</v>
      </c>
      <c r="C11" s="11"/>
      <c r="D11" s="87"/>
      <c r="E11" s="55"/>
      <c r="F11" s="66"/>
      <c r="G11" s="55"/>
      <c r="H11" s="62"/>
      <c r="I11" s="75"/>
      <c r="J11" s="64"/>
      <c r="K11" s="12"/>
      <c r="L11" s="4"/>
      <c r="M11" s="11"/>
      <c r="N11" s="87"/>
      <c r="O11" s="55"/>
      <c r="P11" s="66"/>
      <c r="Q11" s="64"/>
      <c r="R11" s="62"/>
    </row>
    <row r="12" spans="2:18" ht="15" customHeight="1" x14ac:dyDescent="0.3">
      <c r="B12" s="44" t="s">
        <v>5</v>
      </c>
      <c r="C12" s="13"/>
      <c r="D12" s="87">
        <v>563</v>
      </c>
      <c r="E12" s="36"/>
      <c r="F12" s="67"/>
      <c r="G12" s="63">
        <v>498</v>
      </c>
      <c r="H12" s="53"/>
      <c r="I12" s="30"/>
      <c r="J12" s="63">
        <v>613</v>
      </c>
      <c r="K12" s="16">
        <v>1577</v>
      </c>
      <c r="L12" s="96"/>
      <c r="M12" s="13"/>
      <c r="N12" s="87">
        <v>1061</v>
      </c>
      <c r="O12" s="36"/>
      <c r="P12" s="67"/>
      <c r="Q12" s="87">
        <v>1149</v>
      </c>
      <c r="R12" s="53"/>
    </row>
    <row r="13" spans="2:18" ht="15" customHeight="1" x14ac:dyDescent="0.3">
      <c r="B13" s="44" t="s">
        <v>44</v>
      </c>
      <c r="C13" s="13"/>
      <c r="D13" s="87">
        <v>27</v>
      </c>
      <c r="E13" s="36"/>
      <c r="F13" s="67"/>
      <c r="G13" s="87">
        <v>45</v>
      </c>
      <c r="H13" s="53"/>
      <c r="I13" s="30"/>
      <c r="J13" s="87">
        <v>97</v>
      </c>
      <c r="K13" s="16">
        <v>295</v>
      </c>
      <c r="L13" s="4"/>
      <c r="M13" s="13"/>
      <c r="N13" s="87">
        <v>72</v>
      </c>
      <c r="O13" s="36"/>
      <c r="P13" s="67"/>
      <c r="Q13" s="87">
        <v>182</v>
      </c>
      <c r="R13" s="53"/>
    </row>
    <row r="14" spans="2:18" ht="15" customHeight="1" x14ac:dyDescent="0.3">
      <c r="B14" s="45"/>
      <c r="C14" s="15"/>
      <c r="D14" s="87"/>
      <c r="E14" s="55"/>
      <c r="F14" s="66"/>
      <c r="G14" s="55"/>
      <c r="H14" s="62"/>
      <c r="I14" s="75"/>
      <c r="J14" s="64"/>
      <c r="K14" s="12"/>
      <c r="L14" s="4"/>
      <c r="M14" s="15"/>
      <c r="N14" s="87"/>
      <c r="O14" s="55"/>
      <c r="P14" s="66"/>
      <c r="Q14" s="64"/>
      <c r="R14" s="62"/>
    </row>
    <row r="15" spans="2:18" ht="15" customHeight="1" x14ac:dyDescent="0.3">
      <c r="B15" s="43" t="s">
        <v>45</v>
      </c>
      <c r="C15" s="11"/>
      <c r="D15" s="87"/>
      <c r="E15" s="55"/>
      <c r="F15" s="66"/>
      <c r="G15" s="55"/>
      <c r="H15" s="62"/>
      <c r="I15" s="75"/>
      <c r="J15" s="64"/>
      <c r="K15" s="12"/>
      <c r="L15" s="4"/>
      <c r="M15" s="11"/>
      <c r="N15" s="87"/>
      <c r="O15" s="55"/>
      <c r="P15" s="66"/>
      <c r="Q15" s="64"/>
      <c r="R15" s="62"/>
    </row>
    <row r="16" spans="2:18" ht="15" customHeight="1" x14ac:dyDescent="0.3">
      <c r="B16" s="44" t="s">
        <v>5</v>
      </c>
      <c r="C16" s="13"/>
      <c r="D16" s="94">
        <v>0</v>
      </c>
      <c r="E16" s="36"/>
      <c r="F16" s="67"/>
      <c r="G16" s="94">
        <v>0</v>
      </c>
      <c r="H16" s="54"/>
      <c r="I16" s="31"/>
      <c r="J16" s="94">
        <v>0</v>
      </c>
      <c r="K16" s="16">
        <v>2</v>
      </c>
      <c r="L16" s="4"/>
      <c r="M16" s="13"/>
      <c r="N16" s="94">
        <v>0</v>
      </c>
      <c r="O16" s="36"/>
      <c r="P16" s="67"/>
      <c r="Q16" s="94">
        <v>0</v>
      </c>
      <c r="R16" s="54"/>
    </row>
    <row r="17" spans="2:18" ht="15" customHeight="1" x14ac:dyDescent="0.3">
      <c r="B17" s="44" t="s">
        <v>64</v>
      </c>
      <c r="C17" s="13"/>
      <c r="D17" s="87">
        <v>-17</v>
      </c>
      <c r="E17" s="36"/>
      <c r="F17" s="67"/>
      <c r="G17" s="127">
        <v>-107</v>
      </c>
      <c r="H17" s="53"/>
      <c r="I17" s="30"/>
      <c r="J17" s="63">
        <v>-28</v>
      </c>
      <c r="K17" s="16">
        <v>-91</v>
      </c>
      <c r="L17" s="4"/>
      <c r="M17" s="13"/>
      <c r="N17" s="87">
        <v>-124</v>
      </c>
      <c r="O17" s="36"/>
      <c r="P17" s="67"/>
      <c r="Q17" s="63">
        <v>-67</v>
      </c>
      <c r="R17" s="53"/>
    </row>
    <row r="18" spans="2:18" ht="15" customHeight="1" x14ac:dyDescent="0.3">
      <c r="B18" s="45"/>
      <c r="C18" s="15"/>
      <c r="D18" s="87"/>
      <c r="E18" s="55"/>
      <c r="F18" s="66"/>
      <c r="G18" s="55"/>
      <c r="H18" s="62"/>
      <c r="I18" s="75"/>
      <c r="J18" s="64"/>
      <c r="K18" s="12"/>
      <c r="L18" s="4"/>
      <c r="M18" s="15"/>
      <c r="N18" s="87"/>
      <c r="O18" s="55"/>
      <c r="P18" s="66"/>
      <c r="Q18" s="64"/>
      <c r="R18" s="62"/>
    </row>
    <row r="19" spans="2:18" ht="15" customHeight="1" x14ac:dyDescent="0.3">
      <c r="B19" s="46" t="s">
        <v>46</v>
      </c>
      <c r="C19" s="17"/>
      <c r="D19" s="55"/>
      <c r="E19" s="55"/>
      <c r="F19" s="66"/>
      <c r="G19" s="55"/>
      <c r="H19" s="62"/>
      <c r="I19" s="75"/>
      <c r="J19" s="64"/>
      <c r="K19" s="12"/>
      <c r="L19" s="4"/>
      <c r="M19" s="17"/>
      <c r="N19" s="55"/>
      <c r="O19" s="55"/>
      <c r="P19" s="66"/>
      <c r="Q19" s="64"/>
      <c r="R19" s="62"/>
    </row>
    <row r="20" spans="2:18" ht="15" customHeight="1" x14ac:dyDescent="0.3">
      <c r="B20" s="47" t="s">
        <v>5</v>
      </c>
      <c r="C20" s="18"/>
      <c r="D20" s="88">
        <v>942</v>
      </c>
      <c r="E20" s="39"/>
      <c r="F20" s="68"/>
      <c r="G20" s="88">
        <v>1030</v>
      </c>
      <c r="H20" s="88">
        <v>0</v>
      </c>
      <c r="I20" s="100">
        <v>0</v>
      </c>
      <c r="J20" s="88">
        <v>1441</v>
      </c>
      <c r="K20" s="20">
        <v>5299</v>
      </c>
      <c r="L20" s="4"/>
      <c r="M20" s="18"/>
      <c r="N20" s="88">
        <v>1972</v>
      </c>
      <c r="O20" s="88"/>
      <c r="P20" s="100">
        <v>0</v>
      </c>
      <c r="Q20" s="88">
        <v>2838</v>
      </c>
      <c r="R20" s="102">
        <v>0</v>
      </c>
    </row>
    <row r="21" spans="2:18" ht="15" customHeight="1" x14ac:dyDescent="0.3">
      <c r="B21" s="47" t="s">
        <v>13</v>
      </c>
      <c r="C21" s="18"/>
      <c r="D21" s="89">
        <v>-137</v>
      </c>
      <c r="E21" s="39"/>
      <c r="F21" s="68"/>
      <c r="G21" s="89">
        <v>-137</v>
      </c>
      <c r="H21" s="89">
        <v>0</v>
      </c>
      <c r="I21" s="101">
        <v>0</v>
      </c>
      <c r="J21" s="89">
        <v>63</v>
      </c>
      <c r="K21" s="20">
        <v>103</v>
      </c>
      <c r="L21" s="4"/>
      <c r="M21" s="18"/>
      <c r="N21" s="89">
        <v>-274</v>
      </c>
      <c r="O21" s="89"/>
      <c r="P21" s="101">
        <v>0</v>
      </c>
      <c r="Q21" s="89">
        <v>112</v>
      </c>
      <c r="R21" s="103">
        <v>0</v>
      </c>
    </row>
    <row r="22" spans="2:18" ht="15" customHeight="1" x14ac:dyDescent="0.3">
      <c r="B22" s="48"/>
      <c r="C22" s="19"/>
      <c r="D22" s="40"/>
      <c r="E22" s="40"/>
      <c r="F22" s="68"/>
      <c r="G22" s="37"/>
      <c r="H22" s="38"/>
      <c r="I22" s="32"/>
      <c r="J22" s="37"/>
      <c r="K22" s="20"/>
      <c r="L22" s="4"/>
      <c r="M22" s="19"/>
      <c r="N22" s="40"/>
      <c r="O22" s="40"/>
      <c r="P22" s="68"/>
      <c r="Q22" s="37"/>
      <c r="R22" s="38"/>
    </row>
    <row r="23" spans="2:18" ht="15" customHeight="1" x14ac:dyDescent="0.3">
      <c r="B23" s="9"/>
      <c r="C23" s="8"/>
      <c r="D23" s="59"/>
      <c r="E23" s="59"/>
      <c r="F23" s="79"/>
      <c r="G23" s="74"/>
      <c r="H23" s="52"/>
      <c r="I23" s="8"/>
      <c r="J23" s="74"/>
      <c r="K23" s="10"/>
      <c r="L23" s="4"/>
      <c r="M23" s="8"/>
      <c r="N23" s="59"/>
      <c r="O23" s="59"/>
      <c r="P23" s="79"/>
      <c r="Q23" s="74"/>
      <c r="R23" s="52"/>
    </row>
    <row r="24" spans="2:18" ht="15" customHeight="1" x14ac:dyDescent="0.3">
      <c r="B24" s="49" t="s">
        <v>47</v>
      </c>
      <c r="C24" s="23"/>
      <c r="D24" s="57"/>
      <c r="E24" s="57"/>
      <c r="F24" s="69"/>
      <c r="G24" s="3"/>
      <c r="H24" s="22"/>
      <c r="I24" s="21"/>
      <c r="J24" s="3"/>
      <c r="K24" s="12"/>
      <c r="L24" s="4"/>
      <c r="M24" s="23"/>
      <c r="N24" s="57"/>
      <c r="O24" s="57"/>
      <c r="P24" s="69"/>
      <c r="Q24" s="3"/>
      <c r="R24" s="22"/>
    </row>
    <row r="25" spans="2:18" ht="15" customHeight="1" x14ac:dyDescent="0.3">
      <c r="B25" s="9"/>
      <c r="C25" s="21"/>
      <c r="D25" s="57"/>
      <c r="E25" s="57"/>
      <c r="F25" s="69"/>
      <c r="G25" s="3"/>
      <c r="H25" s="22"/>
      <c r="I25" s="21"/>
      <c r="J25" s="3"/>
      <c r="K25" s="12"/>
      <c r="L25" s="4"/>
      <c r="M25" s="21"/>
      <c r="N25" s="57"/>
      <c r="O25" s="57"/>
      <c r="P25" s="69"/>
      <c r="Q25" s="3"/>
      <c r="R25" s="22"/>
    </row>
    <row r="26" spans="2:18" ht="30" customHeight="1" x14ac:dyDescent="0.3">
      <c r="B26" s="43" t="s">
        <v>67</v>
      </c>
      <c r="C26" s="11"/>
      <c r="D26" s="87">
        <v>45</v>
      </c>
      <c r="E26" s="58"/>
      <c r="F26" s="70"/>
      <c r="G26" s="85">
        <v>43</v>
      </c>
      <c r="H26" s="24"/>
      <c r="I26" s="76"/>
      <c r="J26" s="6">
        <v>49</v>
      </c>
      <c r="K26" s="14">
        <v>218</v>
      </c>
      <c r="L26" s="4"/>
      <c r="M26" s="11"/>
      <c r="N26" s="87">
        <v>88</v>
      </c>
      <c r="O26" s="58"/>
      <c r="P26" s="70"/>
      <c r="Q26" s="6">
        <v>99</v>
      </c>
      <c r="R26" s="24"/>
    </row>
    <row r="27" spans="2:18" ht="15" customHeight="1" x14ac:dyDescent="0.3">
      <c r="B27" s="43" t="s">
        <v>48</v>
      </c>
      <c r="C27" s="11"/>
      <c r="D27" s="87">
        <v>17</v>
      </c>
      <c r="E27" s="58"/>
      <c r="F27" s="70"/>
      <c r="G27" s="85">
        <v>22</v>
      </c>
      <c r="H27" s="24"/>
      <c r="I27" s="76"/>
      <c r="J27" s="6">
        <v>23</v>
      </c>
      <c r="K27" s="14">
        <v>84</v>
      </c>
      <c r="L27" s="4"/>
      <c r="M27" s="11"/>
      <c r="N27" s="87">
        <v>39</v>
      </c>
      <c r="O27" s="58"/>
      <c r="P27" s="70"/>
      <c r="Q27" s="6">
        <v>44</v>
      </c>
      <c r="R27" s="24"/>
    </row>
    <row r="28" spans="2:18" ht="15" customHeight="1" x14ac:dyDescent="0.3">
      <c r="B28" s="43" t="s">
        <v>49</v>
      </c>
      <c r="C28" s="11"/>
      <c r="D28" s="87">
        <v>-42</v>
      </c>
      <c r="E28" s="58"/>
      <c r="F28" s="70"/>
      <c r="G28" s="85">
        <v>13</v>
      </c>
      <c r="H28" s="24"/>
      <c r="I28" s="76"/>
      <c r="J28" s="6">
        <v>137</v>
      </c>
      <c r="K28" s="14">
        <v>412</v>
      </c>
      <c r="L28" s="4"/>
      <c r="M28" s="11"/>
      <c r="N28" s="87">
        <v>-29</v>
      </c>
      <c r="O28" s="58"/>
      <c r="P28" s="70"/>
      <c r="Q28" s="6">
        <v>276</v>
      </c>
      <c r="R28" s="24"/>
    </row>
    <row r="29" spans="2:18" ht="46.5" customHeight="1" x14ac:dyDescent="0.3">
      <c r="B29" s="43" t="s">
        <v>77</v>
      </c>
      <c r="C29" s="11"/>
      <c r="D29" s="87">
        <v>829</v>
      </c>
      <c r="E29" s="58"/>
      <c r="F29" s="70"/>
      <c r="G29" s="85">
        <v>906</v>
      </c>
      <c r="H29" s="24"/>
      <c r="I29" s="76"/>
      <c r="J29" s="6">
        <v>948</v>
      </c>
      <c r="K29" s="14">
        <v>1187</v>
      </c>
      <c r="L29" s="4"/>
      <c r="M29" s="11"/>
      <c r="N29" s="87">
        <v>829</v>
      </c>
      <c r="O29" s="58"/>
      <c r="P29" s="70"/>
      <c r="Q29" s="6">
        <v>948</v>
      </c>
      <c r="R29" s="24"/>
    </row>
    <row r="30" spans="2:18" ht="15" customHeight="1" x14ac:dyDescent="0.3">
      <c r="B30" s="43" t="s">
        <v>50</v>
      </c>
      <c r="C30" s="11"/>
      <c r="D30" s="122">
        <v>-75</v>
      </c>
      <c r="E30" s="109"/>
      <c r="F30" s="70"/>
      <c r="G30" s="85">
        <v>-195</v>
      </c>
      <c r="H30" s="24"/>
      <c r="I30" s="76"/>
      <c r="J30" s="6">
        <v>-51</v>
      </c>
      <c r="K30" s="14">
        <v>-232</v>
      </c>
      <c r="L30" s="4"/>
      <c r="M30" s="11"/>
      <c r="N30" s="122">
        <v>-270</v>
      </c>
      <c r="O30" s="58"/>
      <c r="P30" s="70"/>
      <c r="Q30" s="6">
        <v>-276</v>
      </c>
      <c r="R30" s="24"/>
    </row>
    <row r="31" spans="2:18" ht="15" customHeight="1" x14ac:dyDescent="0.3">
      <c r="B31" s="43" t="s">
        <v>51</v>
      </c>
      <c r="C31" s="11"/>
      <c r="D31" s="87">
        <v>3381</v>
      </c>
      <c r="E31" s="58"/>
      <c r="F31" s="70"/>
      <c r="G31" s="85">
        <v>3428</v>
      </c>
      <c r="H31" s="24"/>
      <c r="I31" s="76"/>
      <c r="J31" s="6">
        <v>4246</v>
      </c>
      <c r="K31" s="14">
        <v>4337</v>
      </c>
      <c r="L31" s="4"/>
      <c r="M31" s="11"/>
      <c r="N31" s="87">
        <v>3381</v>
      </c>
      <c r="O31" s="58"/>
      <c r="P31" s="70"/>
      <c r="Q31" s="6">
        <v>4246</v>
      </c>
      <c r="R31" s="24"/>
    </row>
    <row r="32" spans="2:18" ht="15" customHeight="1" x14ac:dyDescent="0.3">
      <c r="B32" s="43" t="s">
        <v>52</v>
      </c>
      <c r="C32" s="11"/>
      <c r="D32" s="87">
        <v>2269</v>
      </c>
      <c r="E32" s="58"/>
      <c r="F32" s="70"/>
      <c r="G32" s="85">
        <v>2268</v>
      </c>
      <c r="H32" s="24"/>
      <c r="I32" s="76"/>
      <c r="J32" s="6">
        <v>2210</v>
      </c>
      <c r="K32" s="14">
        <v>2058</v>
      </c>
      <c r="L32" s="4"/>
      <c r="M32" s="11"/>
      <c r="N32" s="87">
        <v>2269</v>
      </c>
      <c r="O32" s="58"/>
      <c r="P32" s="70"/>
      <c r="Q32" s="6">
        <v>2210</v>
      </c>
      <c r="R32" s="24"/>
    </row>
    <row r="33" spans="2:18" ht="15" customHeight="1" x14ac:dyDescent="0.3">
      <c r="B33" s="50" t="s">
        <v>53</v>
      </c>
      <c r="C33" s="25"/>
      <c r="D33" s="81">
        <v>9469</v>
      </c>
      <c r="E33" s="60"/>
      <c r="F33" s="71"/>
      <c r="G33" s="81">
        <v>9583</v>
      </c>
      <c r="H33" s="33"/>
      <c r="I33" s="77"/>
      <c r="J33" s="72">
        <v>10300</v>
      </c>
      <c r="K33" s="78">
        <v>10671</v>
      </c>
      <c r="L33" s="4"/>
      <c r="M33" s="25"/>
      <c r="N33" s="81">
        <v>9469</v>
      </c>
      <c r="O33" s="60"/>
      <c r="P33" s="71"/>
      <c r="Q33" s="72">
        <v>10300</v>
      </c>
      <c r="R33" s="33"/>
    </row>
    <row r="34" spans="2:18" ht="18.75" customHeight="1" x14ac:dyDescent="0.3">
      <c r="B34" s="4"/>
      <c r="C34" s="4"/>
      <c r="D34" s="4"/>
      <c r="E34" s="4"/>
      <c r="F34" s="4"/>
      <c r="G34" s="4"/>
      <c r="H34" s="4"/>
      <c r="I34" s="4"/>
      <c r="J34" s="4"/>
      <c r="K34" s="4"/>
      <c r="L34" s="4"/>
      <c r="M34" s="4"/>
      <c r="N34" s="4"/>
      <c r="O34" s="4"/>
      <c r="P34" s="4"/>
      <c r="Q34" s="4"/>
      <c r="R34" s="4"/>
    </row>
    <row r="35" spans="2:18" ht="18.75" customHeight="1" x14ac:dyDescent="0.3">
      <c r="B35" s="26" t="s">
        <v>54</v>
      </c>
      <c r="C35" s="26"/>
      <c r="D35" s="108"/>
      <c r="E35" s="4"/>
      <c r="F35" s="4"/>
      <c r="G35" s="128"/>
      <c r="H35" s="4"/>
      <c r="I35" s="4"/>
      <c r="J35" s="4"/>
      <c r="K35" s="4"/>
      <c r="L35" s="4"/>
      <c r="M35" s="26"/>
      <c r="N35" s="120"/>
      <c r="O35" s="4"/>
      <c r="P35" s="4"/>
      <c r="Q35" s="4"/>
      <c r="R35" s="4"/>
    </row>
    <row r="36" spans="2:18" ht="18.75" customHeight="1" x14ac:dyDescent="0.3">
      <c r="B36" s="4"/>
      <c r="C36" s="4"/>
      <c r="D36" s="4"/>
      <c r="E36" s="4"/>
      <c r="F36" s="4"/>
      <c r="G36" s="4"/>
      <c r="H36" s="4"/>
      <c r="I36" s="4"/>
      <c r="J36" s="4"/>
      <c r="K36" s="4"/>
      <c r="L36" s="4"/>
      <c r="M36" s="4"/>
      <c r="N36" s="4"/>
      <c r="O36" s="4"/>
      <c r="P36" s="4"/>
      <c r="Q36" s="4"/>
      <c r="R36" s="4"/>
    </row>
    <row r="37" spans="2:18" ht="18.75" customHeight="1" x14ac:dyDescent="0.3">
      <c r="B37" s="4"/>
      <c r="C37" s="4"/>
      <c r="D37" s="108"/>
      <c r="E37" s="4"/>
      <c r="F37" s="4"/>
      <c r="G37" s="128"/>
      <c r="H37" s="4"/>
      <c r="I37" s="4"/>
      <c r="J37" s="4"/>
      <c r="K37" s="4"/>
      <c r="L37" s="4"/>
      <c r="M37" s="4"/>
      <c r="N37" s="4"/>
      <c r="O37" s="4"/>
      <c r="P37" s="4"/>
      <c r="Q37" s="4"/>
      <c r="R37" s="4"/>
    </row>
    <row r="38" spans="2:18" ht="18.75" customHeight="1" x14ac:dyDescent="0.3">
      <c r="B38" s="4"/>
      <c r="C38" s="4"/>
      <c r="D38" s="4"/>
      <c r="E38" s="4"/>
      <c r="F38" s="4"/>
      <c r="G38" s="4"/>
      <c r="H38" s="4"/>
      <c r="I38" s="4"/>
      <c r="J38" s="4"/>
      <c r="K38" s="4"/>
      <c r="L38" s="4"/>
      <c r="M38" s="4"/>
      <c r="N38" s="4"/>
      <c r="O38" s="4"/>
      <c r="P38" s="4"/>
      <c r="Q38" s="4"/>
      <c r="R38" s="4"/>
    </row>
    <row r="39" spans="2:18" ht="18.75" customHeight="1" x14ac:dyDescent="0.3">
      <c r="B39" s="4"/>
      <c r="C39" s="4"/>
      <c r="D39" s="4"/>
      <c r="E39" s="4"/>
      <c r="F39" s="4"/>
      <c r="G39" s="4"/>
      <c r="H39" s="4"/>
      <c r="I39" s="4"/>
      <c r="J39" s="4"/>
      <c r="K39" s="4"/>
      <c r="L39" s="4"/>
      <c r="M39" s="4"/>
      <c r="N39" s="94" t="s">
        <v>72</v>
      </c>
      <c r="O39" s="4"/>
      <c r="P39" s="4"/>
      <c r="Q39" s="4"/>
      <c r="R39" s="4"/>
    </row>
    <row r="40" spans="2:18" ht="18.75" customHeight="1" x14ac:dyDescent="0.3">
      <c r="B40" s="4"/>
      <c r="C40" s="4"/>
      <c r="D40" s="4"/>
      <c r="E40" s="4"/>
      <c r="F40" s="4"/>
      <c r="G40" s="4"/>
      <c r="H40" s="4"/>
      <c r="I40" s="4"/>
      <c r="J40" s="4"/>
      <c r="K40" s="4"/>
      <c r="L40" s="4"/>
      <c r="M40" s="4"/>
      <c r="N40" s="4"/>
      <c r="O40" s="4"/>
      <c r="P40" s="4"/>
      <c r="Q40" s="4"/>
      <c r="R40" s="4"/>
    </row>
    <row r="41" spans="2:18" ht="18.75" customHeight="1" x14ac:dyDescent="0.3">
      <c r="B41" s="4"/>
      <c r="C41" s="4"/>
      <c r="D41" s="4"/>
      <c r="E41" s="4"/>
      <c r="F41" s="4"/>
      <c r="G41" s="4"/>
      <c r="H41" s="4"/>
      <c r="I41" s="4"/>
      <c r="J41" s="4"/>
      <c r="K41" s="4"/>
      <c r="L41" s="4"/>
      <c r="M41" s="4"/>
      <c r="N41" s="4"/>
      <c r="O41" s="4"/>
      <c r="P41" s="4"/>
      <c r="Q41" s="4"/>
      <c r="R41" s="4"/>
    </row>
    <row r="42" spans="2:18" ht="18.75" customHeight="1" x14ac:dyDescent="0.3">
      <c r="B42" s="4"/>
      <c r="C42" s="4"/>
      <c r="D42" s="4"/>
      <c r="E42" s="4"/>
      <c r="F42" s="4"/>
      <c r="G42" s="4"/>
      <c r="H42" s="4"/>
      <c r="I42" s="4"/>
      <c r="J42" s="4"/>
      <c r="K42" s="4"/>
      <c r="L42" s="4"/>
      <c r="M42" s="4"/>
      <c r="N42" s="4"/>
      <c r="O42" s="4"/>
      <c r="P42" s="4"/>
      <c r="Q42" s="4"/>
      <c r="R42" s="4"/>
    </row>
    <row r="43" spans="2:18" ht="18.75" customHeight="1" x14ac:dyDescent="0.3">
      <c r="B43" s="4"/>
      <c r="C43" s="4"/>
      <c r="D43" s="4"/>
      <c r="E43" s="4"/>
      <c r="F43" s="4"/>
      <c r="G43" s="4"/>
      <c r="H43" s="4"/>
      <c r="I43" s="4"/>
      <c r="J43" s="4"/>
      <c r="K43" s="4"/>
      <c r="L43" s="4"/>
      <c r="M43" s="4"/>
      <c r="N43" s="4"/>
      <c r="O43" s="4"/>
      <c r="P43" s="4"/>
      <c r="Q43" s="4"/>
      <c r="R43" s="4"/>
    </row>
    <row r="44" spans="2:18" ht="18.75" customHeight="1" x14ac:dyDescent="0.3">
      <c r="B44" s="4"/>
      <c r="C44" s="4"/>
      <c r="D44" s="4"/>
      <c r="E44" s="4"/>
      <c r="F44" s="4"/>
      <c r="G44" s="4"/>
      <c r="H44" s="4"/>
      <c r="I44" s="4"/>
      <c r="J44" s="4"/>
      <c r="K44" s="4"/>
      <c r="L44" s="4"/>
      <c r="M44" s="4"/>
      <c r="N44" s="4"/>
      <c r="O44" s="4"/>
      <c r="P44" s="4"/>
      <c r="Q44" s="4"/>
      <c r="R44" s="4"/>
    </row>
    <row r="45" spans="2:18" ht="18.75" customHeight="1" x14ac:dyDescent="0.3">
      <c r="B45" s="4"/>
      <c r="C45" s="4"/>
      <c r="D45" s="4"/>
      <c r="E45" s="4"/>
      <c r="F45" s="4"/>
      <c r="G45" s="4"/>
      <c r="H45" s="4"/>
      <c r="I45" s="4"/>
      <c r="J45" s="4"/>
      <c r="K45" s="4"/>
      <c r="L45" s="4"/>
      <c r="M45" s="4"/>
      <c r="N45" s="4"/>
      <c r="O45" s="4"/>
      <c r="P45" s="4"/>
      <c r="Q45" s="4"/>
      <c r="R45" s="4"/>
    </row>
    <row r="46" spans="2:18" ht="18.75" customHeight="1" x14ac:dyDescent="0.3">
      <c r="B46" s="4"/>
      <c r="C46" s="4"/>
      <c r="D46" s="4"/>
      <c r="E46" s="4"/>
      <c r="F46" s="4"/>
      <c r="G46" s="4"/>
      <c r="H46" s="4"/>
      <c r="I46" s="4"/>
      <c r="J46" s="4"/>
      <c r="K46" s="4"/>
      <c r="L46" s="4"/>
      <c r="M46" s="4"/>
      <c r="N46" s="4"/>
      <c r="O46" s="4"/>
      <c r="P46" s="4"/>
      <c r="Q46" s="4"/>
      <c r="R46" s="4"/>
    </row>
    <row r="47" spans="2:18" ht="18.75" customHeight="1" x14ac:dyDescent="0.3">
      <c r="B47" s="4"/>
      <c r="C47" s="4"/>
      <c r="D47" s="4"/>
      <c r="E47" s="4"/>
      <c r="F47" s="4"/>
      <c r="G47" s="4"/>
      <c r="H47" s="4"/>
      <c r="I47" s="4"/>
      <c r="J47" s="4"/>
      <c r="K47" s="4"/>
      <c r="L47" s="4"/>
      <c r="M47" s="4"/>
      <c r="N47" s="4"/>
      <c r="O47" s="4"/>
      <c r="P47" s="4"/>
      <c r="Q47" s="4"/>
      <c r="R47" s="4"/>
    </row>
    <row r="48" spans="2:18" ht="18.75" customHeight="1" x14ac:dyDescent="0.3">
      <c r="B48" s="4"/>
      <c r="C48" s="4"/>
      <c r="D48" s="4"/>
      <c r="E48" s="4"/>
      <c r="F48" s="4"/>
      <c r="G48" s="4"/>
      <c r="H48" s="4"/>
      <c r="I48" s="4"/>
      <c r="J48" s="4"/>
      <c r="K48" s="4"/>
      <c r="L48" s="4"/>
      <c r="M48" s="4"/>
      <c r="N48" s="4"/>
      <c r="O48" s="4"/>
      <c r="P48" s="4"/>
      <c r="Q48" s="4"/>
      <c r="R48" s="4"/>
    </row>
    <row r="49" spans="2:18" ht="18.75" customHeight="1" x14ac:dyDescent="0.3">
      <c r="B49" s="4"/>
      <c r="C49" s="4"/>
      <c r="D49" s="4"/>
      <c r="E49" s="4"/>
      <c r="F49" s="4"/>
      <c r="G49" s="4"/>
      <c r="H49" s="4"/>
      <c r="I49" s="4"/>
      <c r="J49" s="4"/>
      <c r="K49" s="4"/>
      <c r="L49" s="4"/>
      <c r="M49" s="4"/>
      <c r="N49" s="4"/>
      <c r="O49" s="4"/>
      <c r="P49" s="4"/>
      <c r="Q49" s="4"/>
      <c r="R49" s="4"/>
    </row>
    <row r="50" spans="2:18" ht="18.75" customHeight="1" x14ac:dyDescent="0.3">
      <c r="B50" s="4"/>
      <c r="C50" s="4"/>
      <c r="D50" s="4"/>
      <c r="E50" s="4"/>
      <c r="F50" s="4"/>
      <c r="G50" s="4"/>
      <c r="H50" s="4"/>
      <c r="I50" s="4"/>
      <c r="J50" s="4"/>
      <c r="K50" s="4"/>
      <c r="L50" s="4"/>
      <c r="M50" s="4"/>
      <c r="N50" s="4"/>
      <c r="O50" s="4"/>
      <c r="P50" s="4"/>
      <c r="Q50" s="4"/>
      <c r="R50" s="4"/>
    </row>
    <row r="51" spans="2:18" ht="18.75" customHeight="1" x14ac:dyDescent="0.3">
      <c r="B51" s="4"/>
      <c r="C51" s="4"/>
      <c r="D51" s="4"/>
      <c r="E51" s="4"/>
      <c r="F51" s="4"/>
      <c r="G51" s="4"/>
      <c r="H51" s="4"/>
      <c r="I51" s="4"/>
      <c r="J51" s="4"/>
      <c r="K51" s="4"/>
      <c r="L51" s="4"/>
      <c r="M51" s="4"/>
      <c r="N51" s="4"/>
      <c r="O51" s="4"/>
      <c r="P51" s="4"/>
      <c r="Q51" s="4"/>
      <c r="R51" s="4"/>
    </row>
    <row r="52" spans="2:18" ht="18.75" customHeight="1" x14ac:dyDescent="0.3">
      <c r="B52" s="4"/>
      <c r="C52" s="4"/>
      <c r="D52" s="4"/>
      <c r="E52" s="4"/>
      <c r="F52" s="4"/>
      <c r="G52" s="4"/>
      <c r="H52" s="4"/>
      <c r="I52" s="4"/>
      <c r="J52" s="4"/>
      <c r="K52" s="4"/>
      <c r="L52" s="4"/>
      <c r="M52" s="4"/>
      <c r="N52" s="4"/>
      <c r="O52" s="4"/>
      <c r="P52" s="4"/>
      <c r="Q52" s="4"/>
      <c r="R52" s="4"/>
    </row>
    <row r="53" spans="2:18" ht="18.75" customHeight="1" x14ac:dyDescent="0.3">
      <c r="B53" s="4"/>
      <c r="C53" s="4"/>
      <c r="D53" s="4"/>
      <c r="E53" s="4"/>
      <c r="F53" s="4"/>
      <c r="G53" s="4"/>
      <c r="H53" s="4"/>
      <c r="I53" s="4"/>
      <c r="J53" s="4"/>
      <c r="K53" s="4"/>
      <c r="L53" s="4"/>
      <c r="M53" s="4"/>
      <c r="N53" s="4"/>
      <c r="O53" s="4"/>
      <c r="P53" s="4"/>
      <c r="Q53" s="4"/>
      <c r="R53" s="4"/>
    </row>
    <row r="54" spans="2:18" ht="18.75" customHeight="1" x14ac:dyDescent="0.3">
      <c r="B54" s="4"/>
      <c r="C54" s="4"/>
      <c r="D54" s="4"/>
      <c r="E54" s="4"/>
      <c r="F54" s="4"/>
      <c r="G54" s="4"/>
      <c r="H54" s="4"/>
      <c r="I54" s="4"/>
      <c r="J54" s="4"/>
      <c r="K54" s="4"/>
      <c r="L54" s="4"/>
      <c r="M54" s="4"/>
      <c r="N54" s="4"/>
      <c r="O54" s="4"/>
      <c r="P54" s="4"/>
      <c r="Q54" s="4"/>
      <c r="R54" s="4"/>
    </row>
    <row r="55" spans="2:18" ht="18.75" customHeight="1" x14ac:dyDescent="0.3"/>
    <row r="56" spans="2:18" ht="18.75" customHeight="1" x14ac:dyDescent="0.3"/>
    <row r="57" spans="2:18" ht="18.75" customHeight="1" x14ac:dyDescent="0.3"/>
    <row r="58" spans="2:18" ht="18.75" customHeight="1" x14ac:dyDescent="0.3"/>
    <row r="59" spans="2:18" ht="18.75" customHeight="1" x14ac:dyDescent="0.3"/>
    <row r="60" spans="2:18" ht="18.75" customHeight="1" x14ac:dyDescent="0.3"/>
    <row r="61" spans="2:18" ht="18.75" customHeight="1" x14ac:dyDescent="0.3"/>
    <row r="62" spans="2:18" ht="18.75" customHeight="1" x14ac:dyDescent="0.3"/>
    <row r="63" spans="2:18" ht="18.75" customHeight="1" x14ac:dyDescent="0.3"/>
    <row r="64" spans="2:18" ht="18.75" customHeight="1" x14ac:dyDescent="0.3"/>
    <row r="65" ht="18.75" customHeight="1" x14ac:dyDescent="0.3"/>
    <row r="66" ht="18.75" customHeight="1" x14ac:dyDescent="0.3"/>
    <row r="67" ht="18.75" customHeight="1" x14ac:dyDescent="0.3"/>
    <row r="68" ht="18.75" customHeight="1" x14ac:dyDescent="0.3"/>
    <row r="69" ht="18.75" customHeight="1" x14ac:dyDescent="0.3"/>
    <row r="70" ht="18.75" customHeight="1" x14ac:dyDescent="0.3"/>
    <row r="71" ht="18.75" customHeight="1" x14ac:dyDescent="0.3"/>
    <row r="72" ht="18.75" customHeight="1" x14ac:dyDescent="0.3"/>
    <row r="73" ht="18.75" customHeight="1" x14ac:dyDescent="0.3"/>
    <row r="74" ht="18.75" customHeight="1" x14ac:dyDescent="0.3"/>
    <row r="75" ht="18.75" customHeight="1" x14ac:dyDescent="0.3"/>
    <row r="76" ht="18.75" customHeight="1" x14ac:dyDescent="0.3"/>
    <row r="77" ht="18.75" customHeight="1" x14ac:dyDescent="0.3"/>
    <row r="78" ht="18.75" customHeight="1" x14ac:dyDescent="0.3"/>
    <row r="79" ht="18.75" customHeight="1" x14ac:dyDescent="0.3"/>
    <row r="80" ht="18.75" customHeight="1" x14ac:dyDescent="0.3"/>
    <row r="81" ht="18.75" customHeight="1" x14ac:dyDescent="0.3"/>
    <row r="82" ht="18.75" customHeight="1" x14ac:dyDescent="0.3"/>
    <row r="83" ht="18.75" customHeight="1" x14ac:dyDescent="0.3"/>
    <row r="84" ht="18.75" customHeight="1" x14ac:dyDescent="0.3"/>
    <row r="85" ht="18.75" customHeight="1" x14ac:dyDescent="0.3"/>
    <row r="86" ht="18.75" customHeight="1" x14ac:dyDescent="0.3"/>
    <row r="87" ht="18.75" customHeight="1" x14ac:dyDescent="0.3"/>
    <row r="88" ht="18.75" customHeight="1" x14ac:dyDescent="0.3"/>
    <row r="89" ht="18.75" customHeight="1" x14ac:dyDescent="0.3"/>
    <row r="90" ht="18.75" customHeight="1" x14ac:dyDescent="0.3"/>
    <row r="91" ht="18.75" customHeight="1" x14ac:dyDescent="0.3"/>
    <row r="92" ht="18.75" customHeight="1" x14ac:dyDescent="0.3"/>
    <row r="93" ht="18.75" customHeight="1" x14ac:dyDescent="0.3"/>
    <row r="94" ht="18.75" customHeight="1" x14ac:dyDescent="0.3"/>
    <row r="95" ht="18.75" customHeight="1" x14ac:dyDescent="0.3"/>
  </sheetData>
  <mergeCells count="2">
    <mergeCell ref="D4:J4"/>
    <mergeCell ref="N4:R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7</vt:i4>
      </vt:variant>
    </vt:vector>
  </HeadingPairs>
  <TitlesOfParts>
    <vt:vector size="17" baseType="lpstr">
      <vt:lpstr>Date and Manual</vt:lpstr>
      <vt:lpstr>P&amp;L_GAAP</vt:lpstr>
      <vt:lpstr>Balance Sheet</vt:lpstr>
      <vt:lpstr>CF</vt:lpstr>
      <vt:lpstr>CF (2)</vt:lpstr>
      <vt:lpstr>SEG1</vt:lpstr>
      <vt:lpstr>SEG2</vt:lpstr>
      <vt:lpstr>Non-GAAP</vt:lpstr>
      <vt:lpstr>Q2 SEG1 </vt:lpstr>
      <vt:lpstr>Q2SEG2</vt:lpstr>
      <vt:lpstr>'Balance Sheet'!Print_Area</vt:lpstr>
      <vt:lpstr>CF!Print_Area</vt:lpstr>
      <vt:lpstr>'CF (2)'!Print_Area</vt:lpstr>
      <vt:lpstr>'Non-GAAP'!Print_Area</vt:lpstr>
      <vt:lpstr>'P&amp;L_GAAP'!Print_Area</vt:lpstr>
      <vt:lpstr>'SEG1'!Print_Area</vt:lpstr>
      <vt:lpstr>'SEG2'!Print_Area</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Earnings Tables</dc:title>
  <dc:creator>Workiva - Rosetta Shao</dc:creator>
  <cp:lastModifiedBy>Milton Torres</cp:lastModifiedBy>
  <cp:lastPrinted>2019-10-10T20:21:14Z</cp:lastPrinted>
  <dcterms:created xsi:type="dcterms:W3CDTF">2015-03-20T00:20:34Z</dcterms:created>
  <dcterms:modified xsi:type="dcterms:W3CDTF">2019-10-29T02:26:15Z</dcterms:modified>
  <cp:contentStatus/>
</cp:coreProperties>
</file>