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T:\Investor Relations\Earnings\2021\2Q21\Operating Metrics\"/>
    </mc:Choice>
  </mc:AlternateContent>
  <bookViews>
    <workbookView xWindow="0" yWindow="0" windowWidth="25605" windowHeight="19020" tabRatio="500"/>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calcOnSave="0"/>
</workbook>
</file>

<file path=xl/calcChain.xml><?xml version="1.0" encoding="utf-8"?>
<calcChain xmlns="http://schemas.openxmlformats.org/spreadsheetml/2006/main">
  <c r="H51" i="5" l="1"/>
  <c r="H52" i="5" s="1"/>
  <c r="H54" i="5" s="1"/>
  <c r="F51" i="5"/>
  <c r="F52" i="5" s="1"/>
  <c r="F54" i="5" s="1"/>
  <c r="D51" i="5"/>
  <c r="D52" i="5" s="1"/>
  <c r="D54" i="5" s="1"/>
  <c r="B51" i="5"/>
  <c r="B52" i="5" s="1"/>
  <c r="B54" i="5" s="1"/>
  <c r="H34" i="5"/>
  <c r="H35" i="5" s="1"/>
  <c r="H37" i="5" s="1"/>
  <c r="H39" i="5" s="1"/>
  <c r="F34" i="5"/>
  <c r="F35" i="5" s="1"/>
  <c r="F37" i="5" s="1"/>
  <c r="F39" i="5" s="1"/>
  <c r="D34" i="5"/>
  <c r="D35" i="5" s="1"/>
  <c r="D37" i="5" s="1"/>
  <c r="D39" i="5" s="1"/>
  <c r="B34" i="5"/>
  <c r="B35" i="5" s="1"/>
  <c r="B37" i="5" s="1"/>
  <c r="B39" i="5" s="1"/>
  <c r="H11" i="5"/>
  <c r="F11" i="5"/>
  <c r="D11" i="5"/>
  <c r="B11" i="5"/>
  <c r="D36" i="4"/>
  <c r="B36" i="4"/>
  <c r="D28" i="4"/>
  <c r="D37" i="4" s="1"/>
  <c r="B28" i="4"/>
  <c r="B37" i="4" s="1"/>
  <c r="D16" i="4"/>
  <c r="B16" i="4"/>
  <c r="C18" i="3"/>
  <c r="C10" i="3"/>
  <c r="I6" i="3"/>
  <c r="C6" i="3"/>
</calcChain>
</file>

<file path=xl/sharedStrings.xml><?xml version="1.0" encoding="utf-8"?>
<sst xmlns="http://schemas.openxmlformats.org/spreadsheetml/2006/main" count="290" uniqueCount="223">
  <si>
    <r>
      <rPr>
        <b/>
        <sz val="9"/>
        <color rgb="FF000000"/>
        <rFont val="Times New Roman"/>
        <family val="1"/>
      </rPr>
      <t>Two Harbors Investment Corp. Operating Performance (unaudited)</t>
    </r>
  </si>
  <si>
    <r>
      <rPr>
        <sz val="8"/>
        <color rgb="FF000000"/>
        <rFont val="Times New Roman"/>
        <family val="1"/>
      </rPr>
      <t>(dollars in thousands, except per common share data)</t>
    </r>
  </si>
  <si>
    <t>Three Months Ended 
June 30, 2021</t>
  </si>
  <si>
    <t>Three Months Ended 
March 31, 2021</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</si>
  <si>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</si>
  <si>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</si>
  <si>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</si>
  <si>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</si>
  <si>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t>Comprehensive Loss</t>
  </si>
  <si>
    <t>GAAP Net (Loss) Income</t>
  </si>
  <si>
    <r>
      <rPr>
        <sz val="9"/>
        <color rgb="FF000000"/>
        <rFont val="Times New Roman"/>
        <family val="1"/>
      </rPr>
      <t>Core Earnings</t>
    </r>
    <r>
      <rPr>
        <vertAlign val="superscript"/>
        <sz val="9"/>
        <color rgb="FF000000"/>
        <rFont val="Times New Roman"/>
        <family val="1"/>
      </rPr>
      <t>(1)</t>
    </r>
  </si>
  <si>
    <t>Operating Metrics</t>
  </si>
  <si>
    <r>
      <rPr>
        <sz val="9"/>
        <color rgb="FF000000"/>
        <rFont val="Times New Roman"/>
        <family val="1"/>
      </rPr>
      <t>Dividend per common share</t>
    </r>
  </si>
  <si>
    <r>
      <rPr>
        <sz val="9"/>
        <color rgb="FF000000"/>
        <rFont val="Times New Roman"/>
        <family val="1"/>
      </rPr>
      <t>Annualized dividend yield</t>
    </r>
    <r>
      <rPr>
        <vertAlign val="superscript"/>
        <sz val="9"/>
        <color rgb="FF000000"/>
        <rFont val="Times New Roman"/>
        <family val="1"/>
      </rPr>
      <t>(2)</t>
    </r>
  </si>
  <si>
    <t>Book value per common share at period end</t>
  </si>
  <si>
    <r>
      <rPr>
        <sz val="9"/>
        <color rgb="FF000000"/>
        <rFont val="Times New Roman"/>
        <family val="1"/>
      </rPr>
      <t>Return on book value</t>
    </r>
    <r>
      <rPr>
        <vertAlign val="superscript"/>
        <sz val="9"/>
        <color rgb="FF000000"/>
        <rFont val="Times New Roman"/>
        <family val="1"/>
      </rPr>
      <t>(3)</t>
    </r>
  </si>
  <si>
    <r>
      <rPr>
        <sz val="9"/>
        <color rgb="FF000000"/>
        <rFont val="Times New Roman"/>
        <family val="1"/>
      </rPr>
      <t>Operating expenses, excluding non-cash LTIP amortization and nonrecurring expenses</t>
    </r>
    <r>
      <rPr>
        <vertAlign val="superscript"/>
        <sz val="9"/>
        <color rgb="FF000000"/>
        <rFont val="Times New Roman"/>
        <family val="1"/>
      </rPr>
      <t>(4)</t>
    </r>
  </si>
  <si>
    <r>
      <rPr>
        <sz val="9"/>
        <color rgb="FF000000"/>
        <rFont val="Times New Roman"/>
        <family val="1"/>
      </rPr>
      <t>Operating expenses, excluding non-cash LTIP amortization and nonrecurring expenses, as a percentage of average equity</t>
    </r>
    <r>
      <rPr>
        <vertAlign val="superscript"/>
        <sz val="9"/>
        <color rgb="FF000000"/>
        <rFont val="Times New Roman"/>
        <family val="1"/>
      </rPr>
      <t>(4)</t>
    </r>
  </si>
  <si>
    <r>
      <rPr>
        <sz val="8"/>
        <color rgb="FF000000"/>
        <rFont val="Times New Roman"/>
        <family val="1"/>
      </rPr>
      <t xml:space="preserve">(1) Core Earnings is a non-U.S. GAAP measure that we define as comprehensive </t>
    </r>
    <r>
      <rPr>
        <sz val="8"/>
        <color rgb="FF000000"/>
        <rFont val="Times New Roman"/>
        <family val="1"/>
      </rPr>
      <t xml:space="preserve">(loss) </t>
    </r>
    <r>
      <rPr>
        <sz val="8"/>
        <color rgb="FF000000"/>
        <rFont val="Times New Roman"/>
        <family val="1"/>
      </rPr>
      <t xml:space="preserve">income </t>
    </r>
    <r>
      <rPr>
        <sz val="8"/>
        <color rgb="FF000000"/>
        <rFont val="Times New Roman"/>
        <family val="1"/>
      </rPr>
      <t xml:space="preserve">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and restructuring charges).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
</t>
    </r>
    <r>
      <rPr>
        <sz val="8"/>
        <color rgb="FF000000"/>
        <rFont val="Times New Roman"/>
        <family val="1"/>
      </rPr>
      <t xml:space="preserve">(2) Dividend yield is calculated based on annualizing the dividends declared in the given period, divided by the closing share price as of the end of the period.
</t>
    </r>
    <r>
      <rPr>
        <sz val="8"/>
        <color rgb="FF000000"/>
        <rFont val="Times New Roman"/>
        <family val="1"/>
      </rPr>
      <t xml:space="preserve">(3) Return on book value is defined as the increase (decrease) in book value per common share from the beginning to the end of the given period, plus dividends declared in the period, divided by the book value as of the beginning of the period.
</t>
    </r>
    <r>
      <rPr>
        <sz val="8"/>
        <color rgb="FF000000"/>
        <rFont val="Times New Roman"/>
        <family val="1"/>
      </rPr>
      <t>(4) Excludes non-cash equity compensation expense of $</t>
    </r>
    <r>
      <rPr>
        <sz val="8"/>
        <color rgb="FF000000"/>
        <rFont val="Times New Roman"/>
        <family val="1"/>
      </rPr>
      <t>4.6</t>
    </r>
    <r>
      <rPr>
        <sz val="8"/>
        <color rgb="FF000000"/>
        <rFont val="Times New Roman"/>
        <family val="1"/>
      </rPr>
      <t xml:space="preserve"> million for the </t>
    </r>
    <r>
      <rPr>
        <sz val="8"/>
        <color rgb="FF000000"/>
        <rFont val="Times New Roman"/>
        <family val="1"/>
      </rPr>
      <t xml:space="preserve">second </t>
    </r>
    <r>
      <rPr>
        <sz val="8"/>
        <color rgb="FF000000"/>
        <rFont val="Times New Roman"/>
        <family val="1"/>
      </rPr>
      <t>quarter of 202</t>
    </r>
    <r>
      <rPr>
        <sz val="8"/>
        <color rgb="FF000000"/>
        <rFont val="Times New Roman"/>
        <family val="1"/>
      </rPr>
      <t>1</t>
    </r>
    <r>
      <rPr>
        <sz val="8"/>
        <color rgb="FF000000"/>
        <rFont val="Times New Roman"/>
        <family val="1"/>
      </rPr>
      <t xml:space="preserve"> and $</t>
    </r>
    <r>
      <rPr>
        <sz val="8"/>
        <color rgb="FF000000"/>
        <rFont val="Times New Roman"/>
        <family val="1"/>
      </rPr>
      <t>1.8</t>
    </r>
    <r>
      <rPr>
        <sz val="8"/>
        <color rgb="FF000000"/>
        <rFont val="Times New Roman"/>
        <family val="1"/>
      </rPr>
      <t xml:space="preserve"> million for the </t>
    </r>
    <r>
      <rPr>
        <sz val="8"/>
        <color rgb="FF000000"/>
        <rFont val="Times New Roman"/>
        <family val="1"/>
      </rPr>
      <t>first</t>
    </r>
    <r>
      <rPr>
        <sz val="8"/>
        <color rgb="FF000000"/>
        <rFont val="Times New Roman"/>
        <family val="1"/>
      </rPr>
      <t xml:space="preserve"> quarter of 202</t>
    </r>
    <r>
      <rPr>
        <sz val="8"/>
        <color rgb="FF000000"/>
        <rFont val="Times New Roman"/>
        <family val="1"/>
      </rPr>
      <t>1</t>
    </r>
    <r>
      <rPr>
        <sz val="8"/>
        <color rgb="FF000000"/>
        <rFont val="Times New Roman"/>
        <family val="1"/>
      </rPr>
      <t xml:space="preserve"> and nonrecurring expenses of $1.</t>
    </r>
    <r>
      <rPr>
        <sz val="8"/>
        <color rgb="FF000000"/>
        <rFont val="Times New Roman"/>
        <family val="1"/>
      </rPr>
      <t>4</t>
    </r>
    <r>
      <rPr>
        <sz val="8"/>
        <color rgb="FF000000"/>
        <rFont val="Times New Roman"/>
        <family val="1"/>
      </rPr>
      <t xml:space="preserve"> million for the </t>
    </r>
    <r>
      <rPr>
        <sz val="8"/>
        <color rgb="FF000000"/>
        <rFont val="Times New Roman"/>
        <family val="1"/>
      </rPr>
      <t>se</t>
    </r>
    <r>
      <rPr>
        <sz val="8"/>
        <color rgb="FF000000"/>
        <rFont val="Times New Roman"/>
        <family val="1"/>
      </rPr>
      <t>cond</t>
    </r>
    <r>
      <rPr>
        <sz val="8"/>
        <color rgb="FF000000"/>
        <rFont val="Times New Roman"/>
        <family val="1"/>
      </rPr>
      <t xml:space="preserve"> quarter of 202</t>
    </r>
    <r>
      <rPr>
        <sz val="8"/>
        <color rgb="FF000000"/>
        <rFont val="Times New Roman"/>
        <family val="1"/>
      </rPr>
      <t>1</t>
    </r>
    <r>
      <rPr>
        <sz val="8"/>
        <color rgb="FF000000"/>
        <rFont val="Times New Roman"/>
        <family val="1"/>
      </rPr>
      <t xml:space="preserve"> and $</t>
    </r>
    <r>
      <rPr>
        <sz val="8"/>
        <color rgb="FF000000"/>
        <rFont val="Times New Roman"/>
        <family val="1"/>
      </rPr>
      <t>2.0</t>
    </r>
    <r>
      <rPr>
        <sz val="8"/>
        <color rgb="FF000000"/>
        <rFont val="Times New Roman"/>
        <family val="1"/>
      </rPr>
      <t xml:space="preserve"> million for the </t>
    </r>
    <r>
      <rPr>
        <sz val="8"/>
        <color rgb="FF000000"/>
        <rFont val="Times New Roman"/>
        <family val="1"/>
      </rPr>
      <t>first</t>
    </r>
    <r>
      <rPr>
        <sz val="8"/>
        <color rgb="FF000000"/>
        <rFont val="Times New Roman"/>
        <family val="1"/>
      </rPr>
      <t xml:space="preserve"> quarter of 202</t>
    </r>
    <r>
      <rPr>
        <sz val="8"/>
        <color rgb="FF000000"/>
        <rFont val="Times New Roman"/>
        <family val="1"/>
      </rPr>
      <t>1</t>
    </r>
    <r>
      <rPr>
        <sz val="8"/>
        <color rgb="FF000000"/>
        <rFont val="Times New Roman"/>
        <family val="1"/>
      </rPr>
      <t>.</t>
    </r>
  </si>
  <si>
    <t>Two Harbors Investment Corp. Portfolio</t>
  </si>
  <si>
    <t>(dollars in thousands)</t>
  </si>
  <si>
    <t>Portfolio Composition</t>
  </si>
  <si>
    <t>As of June 30, 2021</t>
  </si>
  <si>
    <t>As of March 31, 2021</t>
  </si>
  <si>
    <t>(unaudited)</t>
  </si>
  <si>
    <t>Agency</t>
  </si>
  <si>
    <t xml:space="preserve">Fixed Rate </t>
  </si>
  <si>
    <r>
      <rPr>
        <sz val="9"/>
        <color rgb="FF000000"/>
        <rFont val="Times New Roman"/>
        <family val="1"/>
      </rPr>
      <t>Other Agency</t>
    </r>
    <r>
      <rPr>
        <vertAlign val="superscript"/>
        <sz val="9"/>
        <color rgb="FF000000"/>
        <rFont val="Times New Roman"/>
        <family val="1"/>
      </rPr>
      <t>(1)</t>
    </r>
  </si>
  <si>
    <t>Total Agency</t>
  </si>
  <si>
    <r>
      <rPr>
        <sz val="9"/>
        <color rgb="FF000000"/>
        <rFont val="Times New Roman"/>
        <family val="1"/>
      </rPr>
      <t>Mortgage servicing rights</t>
    </r>
    <r>
      <rPr>
        <vertAlign val="superscript"/>
        <sz val="9"/>
        <color rgb="FF000000"/>
        <rFont val="Times New Roman"/>
        <family val="1"/>
      </rPr>
      <t>(2)</t>
    </r>
  </si>
  <si>
    <t>Other</t>
  </si>
  <si>
    <t>Aggregate Portfolio</t>
  </si>
  <si>
    <r>
      <rPr>
        <sz val="9"/>
        <color rgb="FF000000"/>
        <rFont val="Times New Roman"/>
        <family val="1"/>
      </rPr>
      <t>Net TBA position</t>
    </r>
    <r>
      <rPr>
        <vertAlign val="superscript"/>
        <sz val="9"/>
        <color rgb="FF000000"/>
        <rFont val="Times New Roman"/>
        <family val="1"/>
      </rPr>
      <t>(3)</t>
    </r>
  </si>
  <si>
    <t>Total Portfolio</t>
  </si>
  <si>
    <r>
      <rPr>
        <b/>
        <sz val="9"/>
        <color rgb="FF000000"/>
        <rFont val="Times New Roman"/>
        <family val="1"/>
      </rPr>
      <t>Portfolio Metrics</t>
    </r>
  </si>
  <si>
    <r>
      <rPr>
        <sz val="8"/>
        <color rgb="FF000000"/>
        <rFont val="Times New Roman"/>
        <family val="1"/>
      </rPr>
      <t>(unaudited)</t>
    </r>
  </si>
  <si>
    <r>
      <rPr>
        <sz val="9"/>
        <color rgb="FF000000"/>
        <rFont val="Times New Roman"/>
        <family val="1"/>
      </rPr>
      <t>Annualized portfolio yield during the quarter</t>
    </r>
    <r>
      <rPr>
        <vertAlign val="superscript"/>
        <sz val="9"/>
        <color rgb="FF000000"/>
        <rFont val="Times New Roman"/>
        <family val="1"/>
      </rPr>
      <t>(4)</t>
    </r>
  </si>
  <si>
    <r>
      <rPr>
        <sz val="9"/>
        <color rgb="FF000000"/>
        <rFont val="Times New Roman"/>
        <family val="1"/>
      </rPr>
      <t>Annualized cost of funds on average borrowing balance during the quarter</t>
    </r>
    <r>
      <rPr>
        <vertAlign val="superscript"/>
        <sz val="9"/>
        <color rgb="FF000000"/>
        <rFont val="Times New Roman"/>
        <family val="1"/>
      </rPr>
      <t>(5)</t>
    </r>
  </si>
  <si>
    <r>
      <rPr>
        <sz val="9"/>
        <color rgb="FF000000"/>
        <rFont val="Times New Roman"/>
        <family val="1"/>
      </rPr>
      <t>Annualized net yield for aggregate portfolio during the quarter</t>
    </r>
  </si>
  <si>
    <r>
      <rPr>
        <b/>
        <sz val="9"/>
        <color rgb="FF000000"/>
        <rFont val="Times New Roman"/>
        <family val="1"/>
      </rPr>
      <t>Portfolio Metrics Specific to RMBS and Agency Derivatives</t>
    </r>
  </si>
  <si>
    <r>
      <rPr>
        <sz val="9"/>
        <color rgb="FF000000"/>
        <rFont val="Times New Roman"/>
        <family val="1"/>
      </rPr>
      <t>Weighted average cost basis of Agency principal and interest securities</t>
    </r>
    <r>
      <rPr>
        <vertAlign val="superscript"/>
        <sz val="9"/>
        <color rgb="FF000000"/>
        <rFont val="Times New Roman"/>
        <family val="1"/>
      </rPr>
      <t>(6)</t>
    </r>
  </si>
  <si>
    <r>
      <rPr>
        <sz val="9"/>
        <color rgb="FF000000"/>
        <rFont val="Times New Roman"/>
        <family val="1"/>
      </rPr>
      <t>Weighted average three month CPR on Agency RMBS</t>
    </r>
  </si>
  <si>
    <r>
      <rPr>
        <sz val="9"/>
        <color rgb="FF000000"/>
        <rFont val="Times New Roman"/>
        <family val="1"/>
      </rPr>
      <t>Fixed-rate investments as a percentage of aggregate RMBS and Agency Derivatives portfolio</t>
    </r>
  </si>
  <si>
    <r>
      <rPr>
        <sz val="9"/>
        <color rgb="FF000000"/>
        <rFont val="Times New Roman"/>
        <family val="1"/>
      </rPr>
      <t>Adjustable-rate investments as a percentage of aggregate RMBS and Agency Derivatives portfolio</t>
    </r>
  </si>
  <si>
    <r>
      <rPr>
        <b/>
        <sz val="9"/>
        <color rgb="FF000000"/>
        <rFont val="Times New Roman"/>
        <family val="1"/>
      </rPr>
      <t>Portfolio Metrics Specific to MSR</t>
    </r>
    <r>
      <rPr>
        <b/>
        <vertAlign val="superscript"/>
        <sz val="9"/>
        <color rgb="FF000000"/>
        <rFont val="Times New Roman"/>
        <family val="1"/>
      </rPr>
      <t>(7)</t>
    </r>
  </si>
  <si>
    <r>
      <rPr>
        <sz val="8"/>
        <color rgb="FF000000"/>
        <rFont val="Times New Roman"/>
        <family val="1"/>
      </rPr>
      <t>(dollars in thousands)</t>
    </r>
  </si>
  <si>
    <r>
      <rPr>
        <sz val="8"/>
        <color rgb="FF000000"/>
        <rFont val="Times New Roman"/>
        <family val="1"/>
      </rPr>
      <t>(unaudited)</t>
    </r>
  </si>
  <si>
    <r>
      <rPr>
        <sz val="9"/>
        <color rgb="FF000000"/>
        <rFont val="Times New Roman"/>
        <family val="1"/>
      </rPr>
      <t>Unpaid principal balance</t>
    </r>
  </si>
  <si>
    <r>
      <rPr>
        <sz val="9"/>
        <color rgb="FF000000"/>
        <rFont val="Times New Roman"/>
        <family val="1"/>
      </rPr>
      <t>Fair market value</t>
    </r>
  </si>
  <si>
    <r>
      <rPr>
        <sz val="9"/>
        <color rgb="FF000000"/>
        <rFont val="Times New Roman"/>
        <family val="1"/>
      </rPr>
      <t>Gross weighted average coupon</t>
    </r>
  </si>
  <si>
    <t>3.6 %</t>
  </si>
  <si>
    <r>
      <rPr>
        <sz val="9"/>
        <color rgb="FF000000"/>
        <rFont val="Times New Roman"/>
        <family val="1"/>
      </rPr>
      <t>Weighted average original FICO score</t>
    </r>
    <r>
      <rPr>
        <vertAlign val="superscript"/>
        <sz val="9"/>
        <color rgb="FF000000"/>
        <rFont val="Times New Roman"/>
        <family val="1"/>
      </rPr>
      <t>(8)</t>
    </r>
  </si>
  <si>
    <r>
      <rPr>
        <sz val="9"/>
        <color rgb="FF000000"/>
        <rFont val="Times New Roman"/>
        <family val="1"/>
      </rPr>
      <t>Weighted average original LTV</t>
    </r>
  </si>
  <si>
    <r>
      <rPr>
        <sz val="9"/>
        <color rgb="FF000000"/>
        <rFont val="Times New Roman"/>
        <family val="1"/>
      </rPr>
      <t>60+ day delinquencies</t>
    </r>
  </si>
  <si>
    <t>Net servicing fee</t>
  </si>
  <si>
    <t>Fair value gains</t>
  </si>
  <si>
    <r>
      <rPr>
        <sz val="9"/>
        <color rgb="FF000000"/>
        <rFont val="Times New Roman"/>
        <family val="1"/>
      </rPr>
      <t>Servicing income</t>
    </r>
  </si>
  <si>
    <t>Servicing expenses</t>
  </si>
  <si>
    <r>
      <rPr>
        <sz val="9"/>
        <color rgb="FF000000"/>
        <rFont val="Times New Roman"/>
        <family val="1"/>
      </rPr>
      <t>Change in servicing reserves</t>
    </r>
  </si>
  <si>
    <r>
      <rPr>
        <b/>
        <sz val="9"/>
        <color rgb="FF000000"/>
        <rFont val="Times New Roman"/>
        <family val="1"/>
      </rPr>
      <t>Other Investments and Risk Management Metrics</t>
    </r>
  </si>
  <si>
    <r>
      <rPr>
        <sz val="8"/>
        <color rgb="FF000000"/>
        <rFont val="Times New Roman"/>
        <family val="1"/>
      </rPr>
      <t>(dollars in thousands)</t>
    </r>
  </si>
  <si>
    <r>
      <rPr>
        <sz val="9"/>
        <color rgb="FF000000"/>
        <rFont val="Times New Roman"/>
        <family val="1"/>
      </rPr>
      <t>Net long TBA notional amount</t>
    </r>
    <r>
      <rPr>
        <vertAlign val="superscript"/>
        <sz val="9"/>
        <color rgb="FF000000"/>
        <rFont val="Times New Roman"/>
        <family val="1"/>
      </rPr>
      <t>(9)</t>
    </r>
  </si>
  <si>
    <r>
      <rPr>
        <sz val="9"/>
        <color rgb="FF000000"/>
        <rFont val="Times New Roman"/>
        <family val="1"/>
      </rPr>
      <t>Interest rate swaps notional, utilized to economically hedge interest rate exposure (or duration)</t>
    </r>
  </si>
  <si>
    <r>
      <rPr>
        <sz val="9"/>
        <color rgb="FF000000"/>
        <rFont val="Times New Roman"/>
        <family val="1"/>
      </rPr>
      <t>Swaptions net notional, utilized as macroeconomic hedges</t>
    </r>
  </si>
  <si>
    <r>
      <rPr>
        <b/>
        <sz val="9"/>
        <color rgb="FF000000"/>
        <rFont val="Times New Roman"/>
        <family val="1"/>
      </rPr>
      <t>Total interest rate swaps and swaptions notional</t>
    </r>
  </si>
  <si>
    <r>
      <rPr>
        <sz val="8"/>
        <color rgb="FF000000"/>
        <rFont val="Times New Roman"/>
        <family val="1"/>
      </rPr>
      <t xml:space="preserve">(1)  Other Agency includes hybrid ARMs and Agency derivatives.
</t>
    </r>
    <r>
      <rPr>
        <sz val="8"/>
        <color rgb="FF000000"/>
        <rFont val="Times New Roman"/>
        <family val="1"/>
      </rPr>
      <t xml:space="preserve">(2)  </t>
    </r>
    <r>
      <rPr>
        <sz val="8"/>
        <color rgb="FF000000"/>
        <rFont val="Times New Roman"/>
        <family val="1"/>
      </rPr>
      <t xml:space="preserve">Based on the loans underlying the MSR reported by subservicers on a month lag, adjusted for current month purchases.
</t>
    </r>
    <r>
      <rPr>
        <sz val="8"/>
        <color rgb="FF000000"/>
        <rFont val="Times New Roman"/>
        <family val="1"/>
      </rPr>
      <t xml:space="preserve">(3)  Represents bond equivalent value of TBA position. Bond equivalent value is defined as notional amount multiplied by market price. Accounted for as derivative instruments in accordance with GAAP.
</t>
    </r>
    <r>
      <rPr>
        <sz val="8"/>
        <color rgb="FF000000"/>
        <rFont val="Times New Roman"/>
        <family val="1"/>
      </rPr>
      <t xml:space="preserve">(4)  Includes interest income on RMBS and servicing income net of servicing expenses and amortization on MSR.
</t>
    </r>
    <r>
      <rPr>
        <sz val="8"/>
        <color rgb="FF000000"/>
        <rFont val="Times New Roman"/>
        <family val="1"/>
      </rPr>
      <t xml:space="preserve">(5)  Cost of funds includes interest spread income/expense associated with the portfolio's interest rate swaps.
</t>
    </r>
    <r>
      <rPr>
        <sz val="8"/>
        <color rgb="FF000000"/>
        <rFont val="Times New Roman"/>
        <family val="1"/>
      </rPr>
      <t xml:space="preserve">(6)  Weighted average cost basis includes RMBS principal and interest securities only. Average purchase price utilized carrying value for weighting purposes.
</t>
    </r>
    <r>
      <rPr>
        <sz val="8"/>
        <color rgb="FF000000"/>
        <rFont val="Times New Roman"/>
        <family val="1"/>
      </rPr>
      <t xml:space="preserve">(7)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t>
    </r>
    <r>
      <rPr>
        <sz val="8"/>
        <color rgb="FF000000"/>
        <rFont val="Times New Roman"/>
        <family val="1"/>
      </rPr>
      <t xml:space="preserve">(8)  FICO represents a mortgage industry accepted credit score of a borrower.
</t>
    </r>
    <r>
      <rPr>
        <sz val="8"/>
        <color rgb="FF000000"/>
        <rFont val="Times New Roman"/>
        <family val="1"/>
      </rPr>
      <t>(9)  Accounted for as derivative instruments in accordance with GAAP.</t>
    </r>
  </si>
  <si>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</si>
  <si>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</si>
  <si>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</si>
  <si>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</si>
  <si>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t>(dollars in thousands, unaudited)</t>
  </si>
  <si>
    <t>Repurchase agreements collateralized by RMBS</t>
  </si>
  <si>
    <t>Repurchase agreements collateralized by MSR</t>
  </si>
  <si>
    <t>Total Repurchase Agreements</t>
  </si>
  <si>
    <t>Revolving credit facilities collateralized by MSR and related servicing advance obligations</t>
  </si>
  <si>
    <t>Term notes payable collateralized by MSR</t>
  </si>
  <si>
    <t>n/a</t>
  </si>
  <si>
    <t>Unsecured convertible senior notes</t>
  </si>
  <si>
    <t>Total borrowings</t>
  </si>
  <si>
    <t>Borrowings by Collateral Type</t>
  </si>
  <si>
    <r>
      <rPr>
        <sz val="8"/>
        <color rgb="FF000000"/>
        <rFont val="Times New Roman"/>
        <family val="1"/>
      </rPr>
      <t>(dollars in thousands)</t>
    </r>
  </si>
  <si>
    <r>
      <rPr>
        <sz val="8"/>
        <color rgb="FF000000"/>
        <rFont val="Times New Roman"/>
        <family val="1"/>
      </rPr>
      <t>(unaudited)</t>
    </r>
  </si>
  <si>
    <r>
      <rPr>
        <b/>
        <sz val="9"/>
        <color rgb="FF000000"/>
        <rFont val="Times New Roman"/>
        <family val="1"/>
      </rPr>
      <t>Collateral type:</t>
    </r>
  </si>
  <si>
    <r>
      <rPr>
        <sz val="9"/>
        <color rgb="FF000000"/>
        <rFont val="Times New Roman"/>
        <family val="1"/>
      </rPr>
      <t>Agency RMBS and Agency Derivatives</t>
    </r>
  </si>
  <si>
    <t>Mortgage servicing rights and related servicing advance obligations</t>
  </si>
  <si>
    <t>Other - secured</t>
  </si>
  <si>
    <r>
      <rPr>
        <sz val="9"/>
        <color rgb="FF000000"/>
        <rFont val="Times New Roman"/>
        <family val="1"/>
      </rPr>
      <t>Other - unsecured</t>
    </r>
    <r>
      <rPr>
        <vertAlign val="superscript"/>
        <sz val="9"/>
        <color rgb="FF000000"/>
        <rFont val="Times New Roman"/>
        <family val="1"/>
      </rPr>
      <t>(1)</t>
    </r>
  </si>
  <si>
    <t>Total</t>
  </si>
  <si>
    <r>
      <rPr>
        <sz val="9"/>
        <color rgb="FF000000"/>
        <rFont val="Times New Roman"/>
        <family val="1"/>
      </rPr>
      <t>Debt-to-equity ratio at period-end</t>
    </r>
    <r>
      <rPr>
        <vertAlign val="superscript"/>
        <sz val="9"/>
        <color rgb="FF000000"/>
        <rFont val="Times New Roman"/>
        <family val="1"/>
      </rPr>
      <t>(2)</t>
    </r>
  </si>
  <si>
    <r>
      <rPr>
        <sz val="9"/>
        <color rgb="FF000000"/>
        <rFont val="Times New Roman"/>
        <family val="1"/>
      </rPr>
      <t>Economic debt-to-equity ratio at period-end</t>
    </r>
    <r>
      <rPr>
        <vertAlign val="superscript"/>
        <sz val="9"/>
        <color rgb="FF000000"/>
        <rFont val="Times New Roman"/>
        <family val="1"/>
      </rPr>
      <t>(3)</t>
    </r>
  </si>
  <si>
    <r>
      <rPr>
        <b/>
        <sz val="9"/>
        <color rgb="FF000000"/>
        <rFont val="Times New Roman"/>
        <family val="1"/>
      </rPr>
      <t>Cost of Funds Metrics</t>
    </r>
  </si>
  <si>
    <r>
      <rPr>
        <sz val="9"/>
        <color rgb="FF000000"/>
        <rFont val="Times New Roman"/>
        <family val="1"/>
      </rPr>
      <t>Annualized cost of funds on average borrowings during the quarter:</t>
    </r>
  </si>
  <si>
    <r>
      <rPr>
        <sz val="9"/>
        <color rgb="FF000000"/>
        <rFont val="Times New Roman"/>
        <family val="1"/>
      </rPr>
      <t>Mortgage servicing rights and related servicing advance obligations</t>
    </r>
    <r>
      <rPr>
        <vertAlign val="superscript"/>
        <sz val="9"/>
        <color rgb="FF000000"/>
        <rFont val="Times New Roman"/>
        <family val="1"/>
      </rPr>
      <t>(4)</t>
    </r>
  </si>
  <si>
    <r>
      <rPr>
        <sz val="9"/>
        <color rgb="FF000000"/>
        <rFont val="Times New Roman"/>
        <family val="1"/>
      </rPr>
      <t>Other - unsecured</t>
    </r>
    <r>
      <rPr>
        <vertAlign val="superscript"/>
        <sz val="9"/>
        <color rgb="FF000000"/>
        <rFont val="Times New Roman"/>
        <family val="1"/>
      </rPr>
      <t>(1)(4)</t>
    </r>
  </si>
  <si>
    <r>
      <rPr>
        <sz val="8"/>
        <color rgb="FF000000"/>
        <rFont val="Times New Roman"/>
        <family val="1"/>
      </rPr>
      <t xml:space="preserve">
</t>
    </r>
    <r>
      <rPr>
        <sz val="8"/>
        <color rgb="FF000000"/>
        <rFont val="Times New Roman"/>
        <family val="1"/>
      </rPr>
      <t xml:space="preserve">(1) Includes unsecured convertible senior notes. 
</t>
    </r>
    <r>
      <rPr>
        <sz val="8"/>
        <color rgb="FF000000"/>
        <rFont val="Times New Roman"/>
        <family val="1"/>
      </rPr>
      <t xml:space="preserve">(2) Defined as total borrowings to fund RMBS, MSR and Agency Derivatives, divided by total equity. 
</t>
    </r>
    <r>
      <rPr>
        <sz val="8"/>
        <color rgb="FF000000"/>
        <rFont val="Times New Roman"/>
        <family val="1"/>
      </rPr>
      <t xml:space="preserve">(3) Defined as total borrowings to fund RMBS, MSR and Agency Derivatives, plus the implied debt on net TBA positions, divided by total equity. 
</t>
    </r>
    <r>
      <rPr>
        <sz val="8"/>
        <color rgb="FF000000"/>
        <rFont val="Times New Roman"/>
        <family val="1"/>
      </rPr>
      <t>(4) Includes amortization of debt issuance costs.</t>
    </r>
  </si>
  <si>
    <t>TWO HARBORS INVESTMENT CORP.</t>
  </si>
  <si>
    <t>CONDENSED CONSOLIDATED BALANCE SHEETS</t>
  </si>
  <si>
    <t>(dollars in thousands, except share data)</t>
  </si>
  <si>
    <t>ASSETS</t>
  </si>
  <si>
    <t>Available-for-sale securities, at fair value (amortized cost $7,547,709 and $14,043,175, respectively; allowance for credit losses $17,765 and $22,528, respectively)</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</si>
  <si>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</si>
  <si>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</si>
  <si>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</si>
  <si>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</si>
  <si>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</si>
  <si>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</si>
  <si>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</si>
  <si>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</si>
  <si>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t>Total Assets</t>
  </si>
  <si>
    <t>LIABILITIES AND STOCKHOLDERS’ EQUITY</t>
  </si>
  <si>
    <t>Liabilities:</t>
  </si>
  <si>
    <t>Repurchase agreements</t>
  </si>
  <si>
    <t>Revolving credit facilities</t>
  </si>
  <si>
    <t>Term notes payable</t>
  </si>
  <si>
    <t>Convertible senior notes</t>
  </si>
  <si>
    <t>Derivative liabilities, at fair value</t>
  </si>
  <si>
    <t>Due to counterparties</t>
  </si>
  <si>
    <t>Dividends payable</t>
  </si>
  <si>
    <t>Accrued interest payable</t>
  </si>
  <si>
    <t>Other liabilities</t>
  </si>
  <si>
    <t>Total Liabilities</t>
  </si>
  <si>
    <t>Stockholders’ Equity:</t>
  </si>
  <si>
    <r>
      <rPr>
        <sz val="10"/>
        <color rgb="FF000000"/>
        <rFont val="Times New Roman"/>
        <family val="1"/>
      </rPr>
      <t>Preferred stock, par value $0.01 per share; 100,000,000 shares authorized and 29,050,000 and 40,050,000 shares issued and outstanding, respectively ($726,250 and $1,001,250 liquidation preference, respectively)</t>
    </r>
  </si>
  <si>
    <t>Common stock, par value $0.01 per share; 700,000,000 shares authorized and 273,718,311 and 273,703,882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</si>
  <si>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</si>
  <si>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</si>
  <si>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</si>
  <si>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</si>
  <si>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</si>
  <si>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</si>
  <si>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CONDENSED CONSOLIDATED STATEMENTS OF COMPREHENSIVE (LOSS) INCOME</t>
  </si>
  <si>
    <t>Certain prior period amounts have been reclassified to conform to the current period presentation</t>
  </si>
  <si>
    <t>Three Months Ended 
June 30,</t>
  </si>
  <si>
    <t>Six Months Ended 
June 30,</t>
  </si>
  <si>
    <t>2021</t>
  </si>
  <si>
    <t>2020</t>
  </si>
  <si>
    <t>Interest income:</t>
  </si>
  <si>
    <t>Available-for-sale securities</t>
  </si>
  <si>
    <t>Total interest income</t>
  </si>
  <si>
    <t>Interest expense:</t>
  </si>
  <si>
    <t>Federal Home Loan Bank advances</t>
  </si>
  <si>
    <t>Total interest expense</t>
  </si>
  <si>
    <t>Net interest income</t>
  </si>
  <si>
    <t>Other (loss) income:</t>
  </si>
  <si>
    <t>(Loss) gain on investment securities</t>
  </si>
  <si>
    <t>Servicing income</t>
  </si>
  <si>
    <t>(Loss) gain on servicing asset</t>
  </si>
  <si>
    <t>Gain (loss) on interest rate swap and swaption agreements</t>
  </si>
  <si>
    <t>Gain (loss) on other derivative instruments</t>
  </si>
  <si>
    <t>Other income (loss)</t>
  </si>
  <si>
    <t>Total other (loss) income</t>
  </si>
  <si>
    <t>Expenses:</t>
  </si>
  <si>
    <t>Management fees</t>
  </si>
  <si>
    <t>Compensation and benefits</t>
  </si>
  <si>
    <t>Other operating expenses</t>
  </si>
  <si>
    <t>Restructuring charges</t>
  </si>
  <si>
    <t>Total expenses</t>
  </si>
  <si>
    <t>(Loss) income before income taxes</t>
  </si>
  <si>
    <t>(Benefit from) provision for income taxes</t>
  </si>
  <si>
    <t>Net (loss) income</t>
  </si>
  <si>
    <t>Dividends on preferred stock</t>
  </si>
  <si>
    <t>Net (loss) income attributable to common stockholders</t>
  </si>
  <si>
    <t>Basic (loss) earnings per weighted average common share</t>
  </si>
  <si>
    <t>Diluted (loss) earnings per weighted average common share</t>
  </si>
  <si>
    <t>Dividends declared per common share</t>
  </si>
  <si>
    <t>Weighted average number of shares of common stock:</t>
  </si>
  <si>
    <t>Basic</t>
  </si>
  <si>
    <r>
      <rPr>
        <sz val="10"/>
        <color rgb="FF000000"/>
        <rFont val="Times New Roman"/>
        <family val="1"/>
      </rPr>
      <t>Diluted</t>
    </r>
  </si>
  <si>
    <t>Comprehensive (loss) income:</t>
  </si>
  <si>
    <t>Other comprehensive (loss) income, net of tax:</t>
  </si>
  <si>
    <t>Unrealized (loss) gain on available-for-sale securities</t>
  </si>
  <si>
    <t>Other comprehensive (loss) income</t>
  </si>
  <si>
    <t>Comprehensive (loss) income</t>
  </si>
  <si>
    <t>Comprehensive (loss) income attributable to common stockholders</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</si>
  <si>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</si>
  <si>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</si>
  <si>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</si>
  <si>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t>Three Months Ended 
March 31,</t>
  </si>
  <si>
    <r>
      <rPr>
        <sz val="9"/>
        <color rgb="FF000000"/>
        <rFont val="Times New Roman"/>
        <family val="1"/>
      </rPr>
      <t>(unaudited)</t>
    </r>
  </si>
  <si>
    <t>Reconciliation of Comprehensive loss to Core Earnings:</t>
  </si>
  <si>
    <t>Comprehensive loss attributable to common stockholders</t>
  </si>
  <si>
    <r>
      <rPr>
        <sz val="9"/>
        <color rgb="FF000000"/>
        <rFont val="Times New Roman"/>
        <family val="1"/>
      </rPr>
      <t>Adjustment for other comprehensive loss attributable to common stockholders:</t>
    </r>
  </si>
  <si>
    <r>
      <rPr>
        <sz val="9"/>
        <color rgb="FF000000"/>
        <rFont val="Times New Roman"/>
        <family val="1"/>
      </rPr>
      <t>Unrealized loss on available-for-sale securities</t>
    </r>
  </si>
  <si>
    <r>
      <rPr>
        <sz val="9"/>
        <color rgb="FF000000"/>
        <rFont val="Times New Roman"/>
        <family val="1"/>
      </rPr>
      <t>Adjustments for non-Core Earnings:</t>
    </r>
  </si>
  <si>
    <r>
      <rPr>
        <sz val="9"/>
        <color rgb="FF000000"/>
        <rFont val="Times New Roman"/>
        <family val="1"/>
      </rPr>
      <t xml:space="preserve">Realized gain on securities </t>
    </r>
  </si>
  <si>
    <r>
      <rPr>
        <sz val="9"/>
        <color rgb="FF000000"/>
        <rFont val="Times New Roman"/>
        <family val="1"/>
      </rPr>
      <t xml:space="preserve">Unrealized loss (gain) on securities </t>
    </r>
  </si>
  <si>
    <r>
      <rPr>
        <sz val="9"/>
        <color rgb="FF000000"/>
        <rFont val="Times New Roman"/>
        <family val="1"/>
      </rPr>
      <t>Provision (reversal of provision) for credit losses</t>
    </r>
  </si>
  <si>
    <r>
      <rPr>
        <sz val="9"/>
        <color rgb="FF000000"/>
        <rFont val="Times New Roman"/>
        <family val="1"/>
      </rPr>
      <t>Realized and unrealized loss (gain) on mortgage servicing rights</t>
    </r>
  </si>
  <si>
    <r>
      <rPr>
        <sz val="9"/>
        <color rgb="FF000000"/>
        <rFont val="Times New Roman"/>
        <family val="1"/>
      </rPr>
      <t>Realized (gain) loss on termination or expiration of swaps and swaptions</t>
    </r>
  </si>
  <si>
    <r>
      <rPr>
        <sz val="9"/>
        <color rgb="FF000000"/>
        <rFont val="Times New Roman"/>
        <family val="1"/>
      </rPr>
      <t xml:space="preserve">Unrealized (gain) loss on interest rate swaps and swaptions </t>
    </r>
  </si>
  <si>
    <t>(Gain) loss on other derivative instruments</t>
  </si>
  <si>
    <r>
      <rPr>
        <sz val="9"/>
        <color rgb="FF000000"/>
        <rFont val="Times New Roman"/>
        <family val="1"/>
      </rPr>
      <t>Other loss</t>
    </r>
  </si>
  <si>
    <t>Change in servicing reserves</t>
  </si>
  <si>
    <t>Non-cash equity compensation expense</t>
  </si>
  <si>
    <t>Other nonrecurring expenses</t>
  </si>
  <si>
    <t>Change in restructuring charges</t>
  </si>
  <si>
    <t>Net (benefit from) provision for income taxes on non-Core Earnings</t>
  </si>
  <si>
    <r>
      <rPr>
        <sz val="9"/>
        <color rgb="FF000000"/>
        <rFont val="Times New Roman"/>
        <family val="1"/>
      </rPr>
      <t>Core Earnings attributable to common stockholders</t>
    </r>
    <r>
      <rPr>
        <vertAlign val="superscript"/>
        <sz val="9"/>
        <color rgb="FF000000"/>
        <rFont val="Times New Roman"/>
        <family val="1"/>
      </rPr>
      <t>(1)</t>
    </r>
  </si>
  <si>
    <t>Weighted average basic common shares</t>
  </si>
  <si>
    <r>
      <rPr>
        <sz val="9"/>
        <color rgb="FF000000"/>
        <rFont val="Times New Roman"/>
        <family val="1"/>
      </rPr>
      <t>Core Earnings attributable to common stockholders per weighted average basic common share</t>
    </r>
  </si>
  <si>
    <r>
      <rPr>
        <sz val="8"/>
        <color rgb="FF000000"/>
        <rFont val="Times New Roman"/>
        <family val="1"/>
      </rPr>
      <t>(1)</t>
    </r>
    <r>
      <rPr>
        <sz val="8"/>
        <color rgb="FF000000"/>
        <rFont val="Times New Roman"/>
        <family val="1"/>
      </rPr>
      <t xml:space="preserve"> Core Earnings is a non-U.S. GAAP measure that we define as comprehensive </t>
    </r>
    <r>
      <rPr>
        <sz val="8"/>
        <color rgb="FF000000"/>
        <rFont val="Times New Roman"/>
        <family val="1"/>
      </rPr>
      <t xml:space="preserve">(loss) </t>
    </r>
    <r>
      <rPr>
        <sz val="8"/>
        <color rgb="FF000000"/>
        <rFont val="Times New Roman"/>
        <family val="1"/>
      </rPr>
      <t>income</t>
    </r>
    <r>
      <rPr>
        <sz val="8"/>
        <color rgb="FF000000"/>
        <rFont val="Times New Roman"/>
        <family val="1"/>
      </rPr>
      <t xml:space="preserve"> </t>
    </r>
    <r>
      <rPr>
        <sz val="8"/>
        <color rgb="FF000000"/>
        <rFont val="Times New Roman"/>
        <family val="1"/>
      </rPr>
      <t xml:space="preserve">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and restructuring charges).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
</t>
    </r>
    <r>
      <rPr>
        <sz val="8"/>
        <color rgb="FF000000"/>
        <rFont val="Times New Roman"/>
        <family val="1"/>
      </rPr>
      <t/>
    </r>
  </si>
  <si>
    <t>SUMMARY OF QUARTERLY CORE EARNINGS</t>
  </si>
  <si>
    <r>
      <rPr>
        <sz val="9"/>
        <color rgb="FF000000"/>
        <rFont val="Times New Roman"/>
        <family val="1"/>
      </rPr>
      <t>(dollars in millions, except per share data)</t>
    </r>
  </si>
  <si>
    <t>Three Months Ended</t>
  </si>
  <si>
    <t>Net Interest Income:</t>
  </si>
  <si>
    <t>Interest income</t>
  </si>
  <si>
    <t>Interest expense</t>
  </si>
  <si>
    <r>
      <rPr>
        <sz val="9"/>
        <color rgb="FF000000"/>
        <rFont val="Times New Roman"/>
        <family val="1"/>
      </rPr>
      <t>Net interest income</t>
    </r>
  </si>
  <si>
    <t>Other income:</t>
  </si>
  <si>
    <r>
      <rPr>
        <sz val="9"/>
        <color rgb="FF000000"/>
        <rFont val="Times New Roman"/>
        <family val="1"/>
      </rPr>
      <t>Servicing income, net of amortization</t>
    </r>
    <r>
      <rPr>
        <vertAlign val="superscript"/>
        <sz val="9"/>
        <color rgb="FF000000"/>
        <rFont val="Times New Roman"/>
        <family val="1"/>
      </rPr>
      <t>(1)</t>
    </r>
  </si>
  <si>
    <r>
      <rPr>
        <sz val="9"/>
        <color rgb="FF000000"/>
        <rFont val="Times New Roman"/>
        <family val="1"/>
      </rPr>
      <t>Interest spread on interest rate swaps</t>
    </r>
  </si>
  <si>
    <r>
      <rPr>
        <sz val="9"/>
        <color rgb="FF000000"/>
        <rFont val="Times New Roman"/>
        <family val="1"/>
      </rPr>
      <t>Gain on other derivative instruments</t>
    </r>
  </si>
  <si>
    <r>
      <rPr>
        <sz val="9"/>
        <color rgb="FF000000"/>
        <rFont val="Times New Roman"/>
        <family val="1"/>
      </rPr>
      <t>Other income</t>
    </r>
  </si>
  <si>
    <r>
      <rPr>
        <sz val="9"/>
        <color rgb="FF000000"/>
        <rFont val="Times New Roman"/>
        <family val="1"/>
      </rPr>
      <t>Total other income</t>
    </r>
  </si>
  <si>
    <r>
      <rPr>
        <sz val="9"/>
        <color rgb="FF000000"/>
        <rFont val="Times New Roman"/>
        <family val="1"/>
      </rPr>
      <t>Expenses</t>
    </r>
  </si>
  <si>
    <r>
      <rPr>
        <sz val="9"/>
        <color rgb="FF000000"/>
        <rFont val="Times New Roman"/>
        <family val="1"/>
      </rPr>
      <t>Core Earnings before income taxes</t>
    </r>
  </si>
  <si>
    <t xml:space="preserve">Income tax (benefit) expense </t>
  </si>
  <si>
    <r>
      <rPr>
        <b/>
        <sz val="9"/>
        <color rgb="FF000000"/>
        <rFont val="Times New Roman"/>
        <family val="1"/>
      </rPr>
      <t>Core Earnings</t>
    </r>
  </si>
  <si>
    <r>
      <rPr>
        <sz val="9"/>
        <color rgb="FF000000"/>
        <rFont val="Times New Roman"/>
        <family val="1"/>
      </rPr>
      <t>Dividends on preferred stock</t>
    </r>
  </si>
  <si>
    <r>
      <rPr>
        <b/>
        <sz val="9"/>
        <color rgb="FF000000"/>
        <rFont val="Times New Roman"/>
        <family val="1"/>
      </rPr>
      <t>Core Earnings attributable to common stockholders</t>
    </r>
    <r>
      <rPr>
        <b/>
        <vertAlign val="superscript"/>
        <sz val="9"/>
        <color rgb="FF000000"/>
        <rFont val="Times New Roman"/>
        <family val="1"/>
      </rPr>
      <t>(2)</t>
    </r>
  </si>
  <si>
    <r>
      <rPr>
        <sz val="9"/>
        <color rgb="FF000000"/>
        <rFont val="Times New Roman"/>
        <family val="1"/>
      </rPr>
      <t>Weighted average basic Core EPS</t>
    </r>
  </si>
  <si>
    <r>
      <rPr>
        <sz val="9"/>
        <color rgb="FF000000"/>
        <rFont val="Times New Roman"/>
        <family val="1"/>
      </rPr>
      <t>Core earnings return on average common equity</t>
    </r>
  </si>
  <si>
    <r>
      <rPr>
        <sz val="8"/>
        <color rgb="FF000000"/>
        <rFont val="Times New Roman"/>
        <family val="1"/>
      </rPr>
      <t xml:space="preserve">(1)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 
</t>
    </r>
    <r>
      <rPr>
        <sz val="8"/>
        <color rgb="FF000000"/>
        <rFont val="Times New Roman"/>
        <family val="1"/>
      </rPr>
      <t>(2)  Core Earnings, including dollar roll income, is a non-U.S. GAAP measure that we define as comprehensive income (loss)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Core Earnings, including dollar roll income, provides supplemental information to assist investors in analyzing the company’s results of operations and helps facilitate comparisons to industry peers.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</si>
</sst>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quot;$&quot;* #,##0,_);&quot;$&quot;* \(#,##0,\);&quot;$&quot;* &quot;-&quot;_);_(@_)"/>
    <numFmt numFmtId="165" formatCode="&quot;$&quot;* #,##0.00_);&quot;$&quot;* \(#,##0.00\);&quot;$&quot;* &quot;-&quot;_);_(@_)"/>
    <numFmt numFmtId="166" formatCode="#,##0.0_)%;\(#,##0.0\)%;&quot;-&quot;_)\%;_(@_)"/>
    <numFmt numFmtId="167" formatCode="#,##0.0%_);\(#,##0.0%\);&quot;-&quot;\%_);_(@_)"/>
    <numFmt numFmtId="168" formatCode="* #,##0,;* \(#,##0,\);* &quot;-&quot;;_(@_)"/>
    <numFmt numFmtId="169" formatCode="#,##0.00_)%;\(#,##0.00\)%;&quot;-&quot;_)\%;_(@_)"/>
    <numFmt numFmtId="170" formatCode="#0;&quot;-&quot;#0;&quot;-&quot;;_(@_)"/>
    <numFmt numFmtId="171" formatCode="#,##0_)%;\(#,##0\)%;&quot;-&quot;_)\%;_(@_)"/>
    <numFmt numFmtId="172" formatCode="#0.0_)%;\(#0.0\)%;&quot;-&quot;_)\%;_(@_)"/>
    <numFmt numFmtId="173" formatCode="* #,##0.0&quot; basis points&quot;;* &quot;-&quot;#,##0.0&quot; basis points&quot;;* &quot;-&quot;&quot; basis points&quot;;_(@_)"/>
    <numFmt numFmtId="174" formatCode="* #,##0.0_)&quot; basis points&quot;;* \(#,##0.0\)&quot; basis points&quot;;* &quot;-&quot;_)&quot; basis points&quot;;_(@_)"/>
    <numFmt numFmtId="175" formatCode="mmmm\ d\,\ yyyy"/>
    <numFmt numFmtId="176" formatCode="* #,##0.00;* \(#,##0.00\);* &quot;-&quot;;_(@_)"/>
    <numFmt numFmtId="177" formatCode="* #,##0;* \(#,##0\);* &quot;-&quot;;_(@_)"/>
    <numFmt numFmtId="178" formatCode="#0;\(#0\);&quot;-&quot;;_(@_)"/>
    <numFmt numFmtId="179" formatCode="* #,##0.0_)&quot;:1.0&quot;;* \(#,##0.0\)&quot;:1.0&quot;;* &quot;-&quot;_)&quot;:1.0&quot;;_(@_)"/>
    <numFmt numFmtId="180" formatCode="mmmm\ d\,\_x000a_yyyy"/>
    <numFmt numFmtId="181" formatCode="#0;&quot;-&quot;#0;#0;_(@_)"/>
    <numFmt numFmtId="182" formatCode="yyyy"/>
    <numFmt numFmtId="183" formatCode="&quot;$&quot;* #,##0.0,_);&quot;$&quot;* \(#,##0.0,\);&quot;$&quot;* &quot;-&quot;_);_(@_)"/>
    <numFmt numFmtId="184" formatCode="* #,##0.0,;* \(#,##0.0,\);* &quot;-&quot;;_(@_)"/>
  </numFmts>
  <fonts count="15" x14ac:knownFonts="1">
    <font>
      <sz val="10"/>
      <name val="Arial"/>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b/>
      <sz val="9"/>
      <color rgb="FF000000"/>
      <name val="Times New Roman"/>
      <family val="1"/>
    </font>
    <font>
      <sz val="9"/>
      <color rgb="FF000000"/>
      <name val="Times New Roman"/>
      <family val="1"/>
    </font>
    <font>
      <b/>
      <u/>
      <sz val="9"/>
      <color rgb="FF000000"/>
      <name val="Times New Roman"/>
      <family val="1"/>
    </font>
    <font>
      <sz val="8"/>
      <color rgb="FF000000"/>
      <name val="Times New Roman"/>
      <family val="1"/>
    </font>
    <font>
      <b/>
      <sz val="10"/>
      <color rgb="FF000000"/>
      <name val="Times New Roman"/>
      <family val="1"/>
    </font>
    <font>
      <i/>
      <sz val="10"/>
      <color rgb="FF000000"/>
      <name val="Times New Roman"/>
      <family val="1"/>
    </font>
    <font>
      <sz val="9"/>
      <color rgb="FFFF0000"/>
      <name val="Times New Roman"/>
      <family val="1"/>
    </font>
    <font>
      <vertAlign val="superscript"/>
      <sz val="9"/>
      <color rgb="FF000000"/>
      <name val="Times New Roman"/>
      <family val="1"/>
    </font>
    <font>
      <b/>
      <vertAlign val="superscript"/>
      <sz val="9"/>
      <color rgb="FF000000"/>
      <name val="Times New Roman"/>
      <family val="1"/>
    </font>
    <font>
      <i/>
      <sz val="9"/>
      <color rgb="FF000000"/>
      <name val="Times New Roman"/>
      <family val="1"/>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241">
    <xf numFmtId="0" fontId="0" fillId="0" borderId="0" xfId="0"/>
    <xf numFmtId="0" fontId="1" fillId="0" borderId="0" xfId="1" applyFont="1" applyAlignment="1">
      <alignment wrapText="1"/>
    </xf>
    <xf numFmtId="0" fontId="1" fillId="2" borderId="0" xfId="0" applyFont="1" applyFill="1" applyAlignment="1">
      <alignment horizontal="center" wrapText="1"/>
    </xf>
    <xf numFmtId="0" fontId="1" fillId="3" borderId="0" xfId="0" applyFont="1" applyFill="1" applyAlignment="1">
      <alignment horizontal="center" wrapText="1"/>
    </xf>
    <xf numFmtId="0" fontId="5" fillId="2" borderId="1" xfId="0" applyFont="1" applyFill="1" applyBorder="1" applyAlignment="1">
      <alignment horizontal="center" wrapText="1"/>
    </xf>
    <xf numFmtId="0" fontId="1" fillId="3" borderId="0" xfId="0" applyFont="1" applyFill="1" applyAlignment="1">
      <alignment horizontal="left" wrapText="1" indent="1"/>
    </xf>
    <xf numFmtId="0" fontId="1" fillId="3" borderId="2" xfId="0" applyFont="1" applyFill="1" applyBorder="1" applyAlignment="1">
      <alignment horizontal="center" wrapText="1"/>
    </xf>
    <xf numFmtId="0" fontId="6" fillId="2" borderId="0" xfId="0" applyFont="1" applyFill="1" applyAlignment="1">
      <alignment horizontal="left" wrapText="1"/>
    </xf>
    <xf numFmtId="164" fontId="6" fillId="2" borderId="3" xfId="0" applyNumberFormat="1" applyFont="1" applyFill="1" applyBorder="1" applyAlignment="1">
      <alignment wrapText="1"/>
    </xf>
    <xf numFmtId="0" fontId="6" fillId="2" borderId="0" xfId="0" applyFont="1" applyFill="1" applyAlignment="1">
      <alignment wrapText="1"/>
    </xf>
    <xf numFmtId="165" fontId="6" fillId="2" borderId="3" xfId="0" applyNumberFormat="1" applyFont="1" applyFill="1" applyBorder="1" applyAlignment="1">
      <alignment wrapText="1"/>
    </xf>
    <xf numFmtId="0" fontId="6" fillId="2" borderId="0" xfId="0" applyFont="1" applyFill="1" applyAlignment="1">
      <alignment horizontal="right" wrapText="1"/>
    </xf>
    <xf numFmtId="166" fontId="6" fillId="2" borderId="3" xfId="0" applyNumberFormat="1" applyFont="1" applyFill="1" applyBorder="1" applyAlignment="1">
      <alignment horizontal="right" wrapText="1"/>
    </xf>
    <xf numFmtId="164" fontId="6" fillId="2" borderId="3" xfId="0" applyNumberFormat="1" applyFont="1" applyFill="1" applyBorder="1" applyAlignment="1">
      <alignment wrapText="1"/>
    </xf>
    <xf numFmtId="0" fontId="6" fillId="3" borderId="0" xfId="0" applyFont="1" applyFill="1" applyAlignment="1">
      <alignment horizontal="left" wrapText="1"/>
    </xf>
    <xf numFmtId="164" fontId="6" fillId="3" borderId="0" xfId="0" applyNumberFormat="1" applyFont="1" applyFill="1" applyAlignment="1">
      <alignment wrapText="1"/>
    </xf>
    <xf numFmtId="0" fontId="6" fillId="3" borderId="0" xfId="0" applyFont="1" applyFill="1" applyAlignment="1">
      <alignment wrapText="1"/>
    </xf>
    <xf numFmtId="165" fontId="6" fillId="3" borderId="0" xfId="0" applyNumberFormat="1" applyFont="1" applyFill="1" applyAlignment="1">
      <alignment wrapText="1"/>
    </xf>
    <xf numFmtId="0" fontId="6" fillId="3" borderId="0" xfId="0" applyFont="1" applyFill="1" applyAlignment="1">
      <alignment horizontal="right" wrapText="1"/>
    </xf>
    <xf numFmtId="166" fontId="6" fillId="3" borderId="0" xfId="0" applyNumberFormat="1" applyFont="1" applyFill="1" applyAlignment="1">
      <alignment horizontal="right" wrapText="1"/>
    </xf>
    <xf numFmtId="0" fontId="1" fillId="2" borderId="0" xfId="0" applyFont="1" applyFill="1" applyAlignment="1">
      <alignment wrapText="1"/>
    </xf>
    <xf numFmtId="164" fontId="6" fillId="2" borderId="0" xfId="0" applyNumberFormat="1" applyFont="1" applyFill="1" applyAlignment="1">
      <alignment wrapText="1"/>
    </xf>
    <xf numFmtId="165" fontId="6" fillId="2" borderId="0" xfId="0" applyNumberFormat="1" applyFont="1" applyFill="1" applyAlignment="1">
      <alignment wrapText="1"/>
    </xf>
    <xf numFmtId="166" fontId="6" fillId="2" borderId="0" xfId="0" applyNumberFormat="1" applyFont="1" applyFill="1" applyAlignment="1">
      <alignment horizontal="right" wrapText="1"/>
    </xf>
    <xf numFmtId="164" fontId="6" fillId="2" borderId="0" xfId="0" applyNumberFormat="1" applyFont="1" applyFill="1" applyAlignment="1">
      <alignment wrapText="1"/>
    </xf>
    <xf numFmtId="0" fontId="7" fillId="3" borderId="0" xfId="0" applyFont="1" applyFill="1" applyAlignment="1">
      <alignment horizontal="left" wrapText="1"/>
    </xf>
    <xf numFmtId="0" fontId="1" fillId="2" borderId="0" xfId="0" applyFont="1" applyFill="1" applyAlignment="1">
      <alignment horizontal="left" wrapText="1"/>
    </xf>
    <xf numFmtId="0" fontId="1" fillId="3" borderId="0" xfId="0" applyFont="1" applyFill="1" applyAlignment="1">
      <alignment wrapText="1"/>
    </xf>
    <xf numFmtId="167" fontId="6" fillId="3" borderId="0" xfId="0" applyNumberFormat="1" applyFont="1" applyFill="1" applyAlignment="1">
      <alignment horizontal="right" wrapText="1"/>
    </xf>
    <xf numFmtId="0" fontId="1" fillId="3" borderId="0" xfId="0" applyFont="1" applyFill="1" applyAlignment="1">
      <alignment horizontal="left" wrapText="1"/>
    </xf>
    <xf numFmtId="0" fontId="1" fillId="2" borderId="0" xfId="0" applyFont="1" applyFill="1" applyAlignment="1">
      <alignment wrapText="1"/>
    </xf>
    <xf numFmtId="0" fontId="5" fillId="2" borderId="0" xfId="0" applyFont="1" applyFill="1" applyAlignment="1">
      <alignment horizontal="center" wrapText="1"/>
    </xf>
    <xf numFmtId="0" fontId="5" fillId="3" borderId="3" xfId="0" applyFont="1" applyFill="1" applyBorder="1" applyAlignment="1">
      <alignment horizontal="center" wrapText="1"/>
    </xf>
    <xf numFmtId="0" fontId="6" fillId="3" borderId="0" xfId="0" applyFont="1" applyFill="1" applyAlignment="1">
      <alignment horizontal="center" wrapText="1"/>
    </xf>
    <xf numFmtId="0" fontId="5" fillId="3" borderId="0" xfId="0" applyFont="1" applyFill="1" applyAlignment="1">
      <alignment horizontal="right" wrapText="1"/>
    </xf>
    <xf numFmtId="0" fontId="5" fillId="3" borderId="1" xfId="0" applyFont="1" applyFill="1" applyBorder="1" applyAlignment="1">
      <alignment horizontal="center" wrapText="1"/>
    </xf>
    <xf numFmtId="0" fontId="1" fillId="2" borderId="3" xfId="0" applyFont="1" applyFill="1" applyBorder="1" applyAlignment="1">
      <alignment horizontal="left" wrapText="1"/>
    </xf>
    <xf numFmtId="0" fontId="6" fillId="3" borderId="0" xfId="0" applyFont="1" applyFill="1" applyAlignment="1">
      <alignment wrapText="1" indent="1"/>
    </xf>
    <xf numFmtId="0" fontId="6" fillId="2" borderId="0" xfId="0" applyFont="1" applyFill="1" applyAlignment="1">
      <alignment horizontal="left" wrapText="1" indent="1"/>
    </xf>
    <xf numFmtId="168" fontId="6" fillId="3" borderId="1" xfId="0" applyNumberFormat="1" applyFont="1" applyFill="1" applyBorder="1" applyAlignment="1">
      <alignment wrapText="1"/>
    </xf>
    <xf numFmtId="166" fontId="6" fillId="3" borderId="1" xfId="0" applyNumberFormat="1" applyFont="1" applyFill="1" applyBorder="1" applyAlignment="1">
      <alignment horizontal="right" wrapText="1"/>
    </xf>
    <xf numFmtId="0" fontId="6" fillId="2" borderId="0" xfId="0" applyFont="1" applyFill="1" applyAlignment="1">
      <alignment horizontal="left" wrapText="1" indent="3"/>
    </xf>
    <xf numFmtId="168" fontId="6" fillId="2" borderId="3" xfId="0" applyNumberFormat="1" applyFont="1" applyFill="1" applyBorder="1" applyAlignment="1">
      <alignment wrapText="1"/>
    </xf>
    <xf numFmtId="168" fontId="6" fillId="3" borderId="0" xfId="0" applyNumberFormat="1" applyFont="1" applyFill="1" applyAlignment="1">
      <alignment wrapText="1"/>
    </xf>
    <xf numFmtId="0" fontId="6" fillId="2" borderId="0" xfId="0" applyFont="1" applyFill="1" applyAlignment="1">
      <alignment wrapText="1" indent="1"/>
    </xf>
    <xf numFmtId="168" fontId="1" fillId="2" borderId="1" xfId="0" applyNumberFormat="1" applyFont="1" applyFill="1" applyBorder="1" applyAlignment="1">
      <alignment wrapText="1"/>
    </xf>
    <xf numFmtId="0" fontId="6" fillId="3" borderId="0" xfId="0" applyFont="1" applyFill="1" applyAlignment="1">
      <alignment horizontal="left" wrapText="1" indent="1"/>
    </xf>
    <xf numFmtId="168" fontId="6" fillId="3" borderId="3" xfId="0" applyNumberFormat="1" applyFont="1" applyFill="1" applyBorder="1" applyAlignment="1">
      <alignment wrapText="1"/>
    </xf>
    <xf numFmtId="168" fontId="6" fillId="2" borderId="1" xfId="0" applyNumberFormat="1" applyFont="1" applyFill="1" applyBorder="1" applyAlignment="1">
      <alignment wrapText="1"/>
    </xf>
    <xf numFmtId="0" fontId="6" fillId="3" borderId="0" xfId="0" applyFont="1" applyFill="1" applyAlignment="1">
      <alignment wrapText="1" indent="3"/>
    </xf>
    <xf numFmtId="164" fontId="6" fillId="3" borderId="4" xfId="0" applyNumberFormat="1" applyFont="1" applyFill="1" applyBorder="1" applyAlignment="1">
      <alignment wrapText="1"/>
    </xf>
    <xf numFmtId="0" fontId="9" fillId="3" borderId="1" xfId="0" applyFont="1" applyFill="1" applyBorder="1" applyAlignment="1">
      <alignment horizontal="center" wrapText="1"/>
    </xf>
    <xf numFmtId="169" fontId="6" fillId="3" borderId="0" xfId="0" applyNumberFormat="1" applyFont="1" applyFill="1" applyAlignment="1">
      <alignment horizontal="right" wrapText="1"/>
    </xf>
    <xf numFmtId="169" fontId="6" fillId="2" borderId="0" xfId="0" applyNumberFormat="1" applyFont="1" applyFill="1" applyAlignment="1">
      <alignment horizontal="right" wrapText="1"/>
    </xf>
    <xf numFmtId="0" fontId="1" fillId="3" borderId="1" xfId="0" applyFont="1" applyFill="1" applyBorder="1" applyAlignment="1">
      <alignment horizontal="center" wrapText="1"/>
    </xf>
    <xf numFmtId="0" fontId="5" fillId="2" borderId="2" xfId="0" applyFont="1" applyFill="1" applyBorder="1" applyAlignment="1">
      <alignment horizontal="center" wrapText="1"/>
    </xf>
    <xf numFmtId="0" fontId="1" fillId="3" borderId="3" xfId="0" applyFont="1" applyFill="1" applyBorder="1" applyAlignment="1">
      <alignment horizontal="left" wrapText="1"/>
    </xf>
    <xf numFmtId="0" fontId="1" fillId="0" borderId="0" xfId="0" applyFont="1" applyAlignment="1">
      <alignment horizontal="left" wrapText="1" indent="1"/>
    </xf>
    <xf numFmtId="164" fontId="6" fillId="0" borderId="0" xfId="0" applyNumberFormat="1" applyFont="1" applyAlignment="1">
      <alignment wrapText="1"/>
    </xf>
    <xf numFmtId="0" fontId="1" fillId="2" borderId="0" xfId="0" applyFont="1" applyFill="1" applyAlignment="1">
      <alignment horizontal="left" wrapText="1" indent="1"/>
    </xf>
    <xf numFmtId="170" fontId="6" fillId="3" borderId="0" xfId="0" applyNumberFormat="1" applyFont="1" applyFill="1" applyAlignment="1">
      <alignment horizontal="right" wrapText="1"/>
    </xf>
    <xf numFmtId="171" fontId="6" fillId="2" borderId="0" xfId="0" applyNumberFormat="1" applyFont="1" applyFill="1" applyAlignment="1">
      <alignment horizontal="right" wrapText="1"/>
    </xf>
    <xf numFmtId="172" fontId="6" fillId="3" borderId="0" xfId="0" applyNumberFormat="1" applyFont="1" applyFill="1" applyAlignment="1">
      <alignment horizontal="right" wrapText="1"/>
    </xf>
    <xf numFmtId="173" fontId="6" fillId="2" borderId="0" xfId="0" applyNumberFormat="1" applyFont="1" applyFill="1" applyAlignment="1">
      <alignment wrapText="1"/>
    </xf>
    <xf numFmtId="174" fontId="6" fillId="2" borderId="0" xfId="0" applyNumberFormat="1" applyFont="1" applyFill="1" applyAlignment="1">
      <alignment wrapText="1"/>
    </xf>
    <xf numFmtId="168" fontId="6" fillId="2" borderId="0" xfId="0" applyNumberFormat="1" applyFont="1" applyFill="1" applyAlignment="1">
      <alignment wrapText="1"/>
    </xf>
    <xf numFmtId="164" fontId="6" fillId="2" borderId="4" xfId="0" applyNumberFormat="1" applyFont="1" applyFill="1" applyBorder="1" applyAlignment="1">
      <alignment wrapText="1"/>
    </xf>
    <xf numFmtId="0" fontId="8" fillId="0" borderId="3" xfId="0" applyFont="1" applyBorder="1" applyAlignment="1">
      <alignment horizontal="center" wrapText="1"/>
    </xf>
    <xf numFmtId="0" fontId="1" fillId="2" borderId="0" xfId="0" applyFont="1" applyFill="1" applyAlignment="1">
      <alignment horizontal="left" wrapText="1" indent="4"/>
    </xf>
    <xf numFmtId="0" fontId="6" fillId="2" borderId="5" xfId="0" applyFont="1" applyFill="1" applyBorder="1" applyAlignment="1">
      <alignment horizontal="right" wrapText="1"/>
    </xf>
    <xf numFmtId="0" fontId="9" fillId="3" borderId="0" xfId="0" applyFont="1" applyFill="1" applyAlignment="1">
      <alignment horizontal="center" wrapText="1"/>
    </xf>
    <xf numFmtId="0" fontId="1" fillId="2" borderId="3" xfId="0" applyFont="1" applyFill="1" applyBorder="1" applyAlignment="1">
      <alignment horizontal="left" wrapText="1" indent="1"/>
    </xf>
    <xf numFmtId="0" fontId="5" fillId="2" borderId="0" xfId="0" applyFont="1" applyFill="1" applyAlignment="1">
      <alignment horizontal="left" wrapText="1"/>
    </xf>
    <xf numFmtId="0" fontId="1" fillId="2" borderId="0" xfId="0" applyFont="1" applyFill="1" applyAlignment="1">
      <alignment horizontal="right" wrapText="1"/>
    </xf>
    <xf numFmtId="0" fontId="5" fillId="3" borderId="0" xfId="0" applyFont="1" applyFill="1" applyAlignment="1">
      <alignment horizontal="left" wrapText="1"/>
    </xf>
    <xf numFmtId="0" fontId="1" fillId="3" borderId="0" xfId="0" applyFont="1" applyFill="1" applyAlignment="1">
      <alignment horizontal="right" wrapText="1"/>
    </xf>
    <xf numFmtId="0" fontId="6" fillId="2" borderId="3" xfId="0" applyFont="1" applyFill="1" applyBorder="1" applyAlignment="1">
      <alignment horizontal="left" wrapText="1" indent="1"/>
    </xf>
    <xf numFmtId="0" fontId="8" fillId="2" borderId="0" xfId="0" applyFont="1" applyFill="1" applyAlignment="1">
      <alignment wrapText="1" indent="3"/>
    </xf>
    <xf numFmtId="0" fontId="1" fillId="0" borderId="3" xfId="0" applyFont="1" applyBorder="1" applyAlignment="1">
      <alignment horizontal="center" wrapText="1"/>
    </xf>
    <xf numFmtId="0" fontId="8" fillId="3" borderId="0" xfId="0" applyFont="1" applyFill="1" applyAlignment="1">
      <alignment wrapText="1" indent="3"/>
    </xf>
    <xf numFmtId="0" fontId="5" fillId="3" borderId="0" xfId="0" applyFont="1" applyFill="1" applyAlignment="1">
      <alignment horizontal="center" wrapText="1"/>
    </xf>
    <xf numFmtId="0" fontId="1" fillId="3" borderId="0" xfId="0" applyFont="1" applyFill="1" applyAlignment="1">
      <alignment wrapText="1"/>
    </xf>
    <xf numFmtId="0" fontId="1" fillId="2" borderId="1" xfId="0" applyFont="1" applyFill="1" applyBorder="1" applyAlignment="1">
      <alignment horizontal="center" wrapText="1"/>
    </xf>
    <xf numFmtId="0" fontId="1" fillId="0" borderId="5" xfId="0" applyFont="1" applyBorder="1" applyAlignment="1">
      <alignment wrapText="1"/>
    </xf>
    <xf numFmtId="175" fontId="5" fillId="0" borderId="1" xfId="0" applyNumberFormat="1" applyFont="1" applyBorder="1" applyAlignment="1">
      <alignment horizontal="left" wrapText="1"/>
    </xf>
    <xf numFmtId="0" fontId="1" fillId="0" borderId="1" xfId="0" applyFont="1" applyBorder="1" applyAlignment="1">
      <alignment horizontal="center" wrapText="1"/>
    </xf>
    <xf numFmtId="0" fontId="8" fillId="0" borderId="3" xfId="0"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right" wrapText="1"/>
    </xf>
    <xf numFmtId="169" fontId="6" fillId="0" borderId="0" xfId="0" applyNumberFormat="1" applyFont="1" applyAlignment="1">
      <alignment horizontal="right" wrapText="1"/>
    </xf>
    <xf numFmtId="176" fontId="6" fillId="0" borderId="0" xfId="0" applyNumberFormat="1" applyFont="1" applyAlignment="1">
      <alignment wrapText="1"/>
    </xf>
    <xf numFmtId="177" fontId="1" fillId="0" borderId="0" xfId="0" applyNumberFormat="1" applyFont="1" applyAlignment="1">
      <alignment wrapText="1"/>
    </xf>
    <xf numFmtId="0" fontId="1" fillId="0" borderId="0" xfId="0" applyFont="1" applyAlignment="1">
      <alignment horizontal="left" wrapText="1"/>
    </xf>
    <xf numFmtId="168" fontId="1" fillId="0" borderId="1" xfId="0" applyNumberFormat="1" applyFont="1" applyBorder="1" applyAlignment="1">
      <alignment wrapText="1"/>
    </xf>
    <xf numFmtId="177" fontId="6" fillId="0" borderId="1" xfId="0" applyNumberFormat="1" applyFont="1" applyBorder="1" applyAlignment="1">
      <alignment wrapText="1"/>
    </xf>
    <xf numFmtId="168" fontId="6" fillId="0" borderId="3" xfId="0" applyNumberFormat="1" applyFont="1" applyBorder="1" applyAlignment="1">
      <alignment wrapText="1"/>
    </xf>
    <xf numFmtId="169" fontId="1" fillId="0" borderId="3" xfId="0" applyNumberFormat="1" applyFont="1" applyBorder="1" applyAlignment="1">
      <alignment horizontal="right" wrapText="1"/>
    </xf>
    <xf numFmtId="176" fontId="1" fillId="0" borderId="3" xfId="0" applyNumberFormat="1" applyFont="1" applyBorder="1" applyAlignment="1">
      <alignment wrapText="1"/>
    </xf>
    <xf numFmtId="177" fontId="1" fillId="0" borderId="3" xfId="0" applyNumberFormat="1" applyFont="1" applyBorder="1" applyAlignment="1">
      <alignment wrapText="1"/>
    </xf>
    <xf numFmtId="168" fontId="6" fillId="0" borderId="0" xfId="0" applyNumberFormat="1" applyFont="1" applyAlignment="1">
      <alignment wrapText="1"/>
    </xf>
    <xf numFmtId="177" fontId="6" fillId="0" borderId="0" xfId="0" applyNumberFormat="1" applyFont="1" applyAlignment="1">
      <alignment wrapText="1"/>
    </xf>
    <xf numFmtId="168" fontId="6" fillId="0" borderId="1" xfId="0" applyNumberFormat="1" applyFont="1" applyBorder="1" applyAlignment="1">
      <alignment wrapText="1"/>
    </xf>
    <xf numFmtId="0" fontId="5" fillId="0" borderId="0" xfId="0" applyFont="1" applyAlignment="1">
      <alignment horizontal="left" wrapText="1" indent="1"/>
    </xf>
    <xf numFmtId="164" fontId="6" fillId="0" borderId="4" xfId="0" applyNumberFormat="1" applyFont="1" applyBorder="1" applyAlignment="1">
      <alignment wrapText="1"/>
    </xf>
    <xf numFmtId="0" fontId="6" fillId="0" borderId="3" xfId="0" applyFont="1" applyBorder="1" applyAlignment="1">
      <alignment wrapText="1"/>
    </xf>
    <xf numFmtId="0" fontId="6" fillId="0" borderId="3" xfId="0" applyFont="1" applyBorder="1" applyAlignment="1">
      <alignment horizontal="right" wrapText="1"/>
    </xf>
    <xf numFmtId="178" fontId="6" fillId="0" borderId="0" xfId="0" applyNumberFormat="1" applyFont="1" applyAlignment="1">
      <alignment horizontal="right" wrapText="1"/>
    </xf>
    <xf numFmtId="0" fontId="5" fillId="0" borderId="1" xfId="0" applyFont="1" applyBorder="1" applyAlignment="1">
      <alignment horizontal="center" wrapText="1"/>
    </xf>
    <xf numFmtId="0" fontId="5" fillId="0" borderId="0" xfId="0" applyFont="1" applyAlignment="1">
      <alignment horizontal="center" wrapText="1"/>
    </xf>
    <xf numFmtId="0" fontId="1" fillId="0" borderId="3" xfId="0" applyFont="1" applyBorder="1" applyAlignment="1">
      <alignment horizontal="left" wrapText="1"/>
    </xf>
    <xf numFmtId="0" fontId="6" fillId="0" borderId="0" xfId="0" applyFont="1" applyAlignment="1">
      <alignment horizontal="left" wrapText="1" indent="1"/>
    </xf>
    <xf numFmtId="179" fontId="6" fillId="0" borderId="0" xfId="0" applyNumberFormat="1" applyFont="1" applyAlignment="1">
      <alignment wrapText="1"/>
    </xf>
    <xf numFmtId="166" fontId="6" fillId="0" borderId="0" xfId="0" applyNumberFormat="1" applyFont="1" applyAlignment="1">
      <alignment horizontal="right" wrapText="1"/>
    </xf>
    <xf numFmtId="0" fontId="1" fillId="0" borderId="5" xfId="0" applyFont="1" applyBorder="1" applyAlignment="1">
      <alignment horizontal="left" wrapText="1"/>
    </xf>
    <xf numFmtId="0" fontId="9" fillId="2" borderId="0" xfId="0" applyFont="1" applyFill="1" applyAlignment="1">
      <alignment horizontal="center" wrapText="1"/>
    </xf>
    <xf numFmtId="180" fontId="9" fillId="0" borderId="1" xfId="0" applyNumberFormat="1" applyFont="1" applyBorder="1" applyAlignment="1">
      <alignment horizontal="center" wrapText="1"/>
    </xf>
    <xf numFmtId="164" fontId="1" fillId="0" borderId="0" xfId="0" applyNumberFormat="1" applyFont="1" applyAlignment="1">
      <alignment wrapText="1"/>
    </xf>
    <xf numFmtId="168" fontId="1" fillId="0" borderId="0" xfId="0" applyNumberFormat="1" applyFont="1" applyAlignment="1">
      <alignment wrapText="1"/>
    </xf>
    <xf numFmtId="0" fontId="1" fillId="0" borderId="0" xfId="0" applyFont="1" applyAlignment="1">
      <alignment wrapText="1"/>
    </xf>
    <xf numFmtId="0" fontId="1" fillId="0" borderId="0" xfId="0" applyFont="1" applyAlignment="1">
      <alignment horizontal="right" wrapText="1"/>
    </xf>
    <xf numFmtId="0" fontId="1" fillId="0" borderId="1" xfId="0" applyFont="1" applyBorder="1" applyAlignment="1">
      <alignment wrapText="1"/>
    </xf>
    <xf numFmtId="0" fontId="9" fillId="3" borderId="0" xfId="0" applyFont="1" applyFill="1" applyAlignment="1">
      <alignment horizontal="left" wrapText="1" indent="1"/>
    </xf>
    <xf numFmtId="164" fontId="1" fillId="0" borderId="4" xfId="0" applyNumberFormat="1" applyFont="1" applyBorder="1" applyAlignment="1">
      <alignment wrapText="1"/>
    </xf>
    <xf numFmtId="0" fontId="9" fillId="3" borderId="0" xfId="0" applyFont="1" applyFill="1" applyAlignment="1">
      <alignment horizontal="left" wrapText="1"/>
    </xf>
    <xf numFmtId="168" fontId="1" fillId="0" borderId="3" xfId="0" applyNumberFormat="1" applyFont="1" applyBorder="1" applyAlignment="1">
      <alignment wrapText="1"/>
    </xf>
    <xf numFmtId="0" fontId="9" fillId="2" borderId="0" xfId="0" applyFont="1" applyFill="1" applyAlignment="1">
      <alignment horizontal="left" wrapText="1"/>
    </xf>
    <xf numFmtId="168" fontId="1" fillId="0" borderId="2" xfId="0" applyNumberFormat="1" applyFont="1" applyBorder="1" applyAlignment="1">
      <alignment wrapText="1"/>
    </xf>
    <xf numFmtId="0" fontId="9" fillId="2" borderId="0" xfId="0" applyFont="1" applyFill="1" applyAlignment="1">
      <alignment horizontal="left" wrapText="1" indent="1"/>
    </xf>
    <xf numFmtId="0" fontId="1" fillId="0" borderId="3" xfId="0" applyFont="1" applyBorder="1" applyAlignment="1">
      <alignment horizontal="right" wrapText="1"/>
    </xf>
    <xf numFmtId="0" fontId="1" fillId="0" borderId="5" xfId="0" applyFont="1" applyBorder="1" applyAlignment="1">
      <alignment horizontal="right" wrapText="1"/>
    </xf>
    <xf numFmtId="181" fontId="9" fillId="3" borderId="2" xfId="0" applyNumberFormat="1" applyFont="1" applyFill="1" applyBorder="1" applyAlignment="1">
      <alignment horizontal="center" wrapText="1"/>
    </xf>
    <xf numFmtId="182" fontId="9" fillId="0" borderId="3" xfId="0" applyNumberFormat="1" applyFont="1" applyBorder="1" applyAlignment="1">
      <alignment horizontal="center" wrapText="1"/>
    </xf>
    <xf numFmtId="181" fontId="9" fillId="0" borderId="2" xfId="0" applyNumberFormat="1" applyFont="1" applyBorder="1" applyAlignment="1">
      <alignment horizontal="center" wrapText="1"/>
    </xf>
    <xf numFmtId="0" fontId="9" fillId="0" borderId="3" xfId="0" applyFont="1" applyBorder="1" applyAlignment="1">
      <alignment horizontal="center" wrapText="1"/>
    </xf>
    <xf numFmtId="164" fontId="1" fillId="2" borderId="0" xfId="0" applyNumberFormat="1" applyFont="1" applyFill="1" applyAlignment="1">
      <alignment wrapText="1"/>
    </xf>
    <xf numFmtId="168" fontId="1" fillId="3" borderId="1" xfId="0" applyNumberFormat="1" applyFont="1" applyFill="1" applyBorder="1" applyAlignment="1">
      <alignment wrapText="1"/>
    </xf>
    <xf numFmtId="168" fontId="1" fillId="2" borderId="3" xfId="0" applyNumberFormat="1" applyFont="1" applyFill="1" applyBorder="1" applyAlignment="1">
      <alignment wrapText="1"/>
    </xf>
    <xf numFmtId="168" fontId="1" fillId="2" borderId="0" xfId="0" applyNumberFormat="1" applyFont="1" applyFill="1" applyAlignment="1">
      <alignment wrapText="1"/>
    </xf>
    <xf numFmtId="168" fontId="1" fillId="3" borderId="0" xfId="0" applyNumberFormat="1" applyFont="1" applyFill="1" applyAlignment="1">
      <alignment wrapText="1"/>
    </xf>
    <xf numFmtId="168" fontId="1" fillId="3" borderId="2" xfId="0" applyNumberFormat="1" applyFont="1" applyFill="1" applyBorder="1" applyAlignment="1">
      <alignment wrapText="1"/>
    </xf>
    <xf numFmtId="0" fontId="1" fillId="2" borderId="0" xfId="0" applyFont="1" applyFill="1" applyAlignment="1">
      <alignment horizontal="left" wrapText="1" indent="3"/>
    </xf>
    <xf numFmtId="164" fontId="1" fillId="2" borderId="4" xfId="0" applyNumberFormat="1" applyFont="1" applyFill="1" applyBorder="1" applyAlignment="1">
      <alignment wrapText="1"/>
    </xf>
    <xf numFmtId="165" fontId="1" fillId="3" borderId="6" xfId="0" applyNumberFormat="1" applyFont="1" applyFill="1" applyBorder="1" applyAlignment="1">
      <alignment wrapText="1"/>
    </xf>
    <xf numFmtId="165" fontId="1" fillId="0" borderId="6" xfId="0" applyNumberFormat="1" applyFont="1" applyBorder="1" applyAlignment="1">
      <alignment wrapText="1"/>
    </xf>
    <xf numFmtId="165" fontId="1" fillId="2" borderId="7" xfId="0" applyNumberFormat="1" applyFont="1" applyFill="1" applyBorder="1" applyAlignment="1">
      <alignment wrapText="1"/>
    </xf>
    <xf numFmtId="165" fontId="1" fillId="0" borderId="7" xfId="0" applyNumberFormat="1" applyFont="1" applyBorder="1" applyAlignment="1">
      <alignment wrapText="1"/>
    </xf>
    <xf numFmtId="165" fontId="1" fillId="3" borderId="7" xfId="0" applyNumberFormat="1" applyFont="1" applyFill="1" applyBorder="1" applyAlignment="1">
      <alignment wrapText="1"/>
    </xf>
    <xf numFmtId="177" fontId="1" fillId="3" borderId="6" xfId="0" applyNumberFormat="1" applyFont="1" applyFill="1" applyBorder="1" applyAlignment="1">
      <alignment wrapText="1"/>
    </xf>
    <xf numFmtId="177" fontId="1" fillId="0" borderId="6" xfId="0" applyNumberFormat="1" applyFont="1" applyBorder="1" applyAlignment="1">
      <alignment wrapText="1"/>
    </xf>
    <xf numFmtId="0" fontId="1" fillId="2" borderId="0" xfId="0" applyFont="1" applyFill="1" applyAlignment="1">
      <alignment horizontal="left" wrapText="1" indent="2"/>
    </xf>
    <xf numFmtId="177" fontId="1" fillId="2" borderId="7" xfId="0" applyNumberFormat="1" applyFont="1" applyFill="1" applyBorder="1" applyAlignment="1">
      <alignment wrapText="1"/>
    </xf>
    <xf numFmtId="177" fontId="1" fillId="0" borderId="7" xfId="0" applyNumberFormat="1" applyFont="1" applyBorder="1" applyAlignment="1">
      <alignment wrapText="1"/>
    </xf>
    <xf numFmtId="0" fontId="9" fillId="3" borderId="0" xfId="0" applyFont="1" applyFill="1" applyAlignment="1">
      <alignment wrapText="1"/>
    </xf>
    <xf numFmtId="0" fontId="9" fillId="2" borderId="0" xfId="0" applyFont="1" applyFill="1" applyAlignment="1">
      <alignment wrapText="1"/>
    </xf>
    <xf numFmtId="0" fontId="1" fillId="2" borderId="5" xfId="0" applyFont="1" applyFill="1" applyBorder="1" applyAlignment="1">
      <alignment horizontal="right" wrapText="1"/>
    </xf>
    <xf numFmtId="0" fontId="1" fillId="3" borderId="5" xfId="0" applyFont="1" applyFill="1" applyBorder="1" applyAlignment="1">
      <alignment horizontal="right" wrapText="1"/>
    </xf>
    <xf numFmtId="181" fontId="5" fillId="3" borderId="2" xfId="0" applyNumberFormat="1" applyFont="1" applyFill="1" applyBorder="1" applyAlignment="1">
      <alignment horizontal="center" wrapText="1"/>
    </xf>
    <xf numFmtId="164" fontId="6" fillId="3" borderId="2" xfId="0" applyNumberFormat="1" applyFont="1" applyFill="1" applyBorder="1" applyAlignment="1">
      <alignment wrapText="1"/>
    </xf>
    <xf numFmtId="0" fontId="6" fillId="2" borderId="3" xfId="0" applyFont="1" applyFill="1" applyBorder="1" applyAlignment="1">
      <alignment horizontal="left" wrapText="1"/>
    </xf>
    <xf numFmtId="0" fontId="6" fillId="0" borderId="0" xfId="0" applyFont="1" applyAlignment="1">
      <alignment wrapText="1" indent="1"/>
    </xf>
    <xf numFmtId="177" fontId="6" fillId="2" borderId="1" xfId="0" applyNumberFormat="1" applyFont="1" applyFill="1" applyBorder="1" applyAlignment="1">
      <alignment wrapText="1"/>
    </xf>
    <xf numFmtId="165" fontId="6" fillId="3" borderId="4" xfId="0" applyNumberFormat="1" applyFont="1" applyFill="1" applyBorder="1" applyAlignment="1">
      <alignment wrapText="1"/>
    </xf>
    <xf numFmtId="0" fontId="6" fillId="3" borderId="5" xfId="0" applyFont="1" applyFill="1" applyBorder="1" applyAlignment="1">
      <alignment horizontal="left" wrapText="1"/>
    </xf>
    <xf numFmtId="0" fontId="1" fillId="2" borderId="5" xfId="0" applyFont="1" applyFill="1" applyBorder="1" applyAlignment="1">
      <alignment wrapText="1"/>
    </xf>
    <xf numFmtId="180" fontId="5" fillId="2" borderId="2" xfId="0" applyNumberFormat="1" applyFont="1" applyFill="1" applyBorder="1" applyAlignment="1">
      <alignment horizontal="center" wrapText="1"/>
    </xf>
    <xf numFmtId="0" fontId="5" fillId="0" borderId="3" xfId="0" applyFont="1" applyBorder="1" applyAlignment="1">
      <alignment horizontal="center" wrapText="1"/>
    </xf>
    <xf numFmtId="180" fontId="5" fillId="0" borderId="2" xfId="0" applyNumberFormat="1" applyFont="1" applyBorder="1" applyAlignment="1">
      <alignment horizontal="center" wrapText="1"/>
    </xf>
    <xf numFmtId="183" fontId="6" fillId="3" borderId="0" xfId="0" applyNumberFormat="1" applyFont="1" applyFill="1" applyAlignment="1">
      <alignment wrapText="1"/>
    </xf>
    <xf numFmtId="183" fontId="6" fillId="0" borderId="0" xfId="0" applyNumberFormat="1" applyFont="1" applyAlignment="1">
      <alignment wrapText="1"/>
    </xf>
    <xf numFmtId="184" fontId="6" fillId="2" borderId="1" xfId="0" applyNumberFormat="1" applyFont="1" applyFill="1" applyBorder="1" applyAlignment="1">
      <alignment wrapText="1"/>
    </xf>
    <xf numFmtId="184" fontId="6" fillId="0" borderId="1" xfId="0" applyNumberFormat="1" applyFont="1" applyBorder="1" applyAlignment="1">
      <alignment wrapText="1"/>
    </xf>
    <xf numFmtId="184" fontId="6" fillId="3" borderId="3" xfId="0" applyNumberFormat="1" applyFont="1" applyFill="1" applyBorder="1" applyAlignment="1">
      <alignment wrapText="1"/>
    </xf>
    <xf numFmtId="184" fontId="6" fillId="0" borderId="3" xfId="0" applyNumberFormat="1" applyFont="1" applyBorder="1" applyAlignment="1">
      <alignment wrapText="1"/>
    </xf>
    <xf numFmtId="184" fontId="6" fillId="3" borderId="0" xfId="0" applyNumberFormat="1" applyFont="1" applyFill="1" applyAlignment="1">
      <alignment wrapText="1"/>
    </xf>
    <xf numFmtId="184" fontId="6" fillId="0" borderId="0" xfId="0" applyNumberFormat="1" applyFont="1" applyAlignment="1">
      <alignment wrapText="1"/>
    </xf>
    <xf numFmtId="184" fontId="6" fillId="2" borderId="0" xfId="0" applyNumberFormat="1" applyFont="1" applyFill="1" applyAlignment="1">
      <alignment wrapText="1"/>
    </xf>
    <xf numFmtId="183" fontId="6" fillId="3" borderId="4" xfId="0" applyNumberFormat="1" applyFont="1" applyFill="1" applyBorder="1" applyAlignment="1">
      <alignment wrapText="1"/>
    </xf>
    <xf numFmtId="183" fontId="6" fillId="0" borderId="4" xfId="0" applyNumberFormat="1" applyFont="1" applyBorder="1" applyAlignment="1">
      <alignment wrapText="1"/>
    </xf>
    <xf numFmtId="0" fontId="11" fillId="0" borderId="0" xfId="0" applyFont="1" applyAlignment="1">
      <alignment horizontal="left" wrapText="1"/>
    </xf>
    <xf numFmtId="165" fontId="6" fillId="2" borderId="7" xfId="0" applyNumberFormat="1" applyFont="1" applyFill="1" applyBorder="1" applyAlignment="1">
      <alignment wrapText="1"/>
    </xf>
    <xf numFmtId="165" fontId="6" fillId="0" borderId="7" xfId="0" applyNumberFormat="1" applyFont="1" applyBorder="1" applyAlignment="1">
      <alignment wrapText="1"/>
    </xf>
    <xf numFmtId="166" fontId="6" fillId="3" borderId="5" xfId="0" applyNumberFormat="1" applyFont="1" applyFill="1" applyBorder="1" applyAlignment="1">
      <alignment horizontal="right" wrapText="1"/>
    </xf>
    <xf numFmtId="166" fontId="6" fillId="0" borderId="5" xfId="0" applyNumberFormat="1" applyFont="1" applyBorder="1" applyAlignment="1">
      <alignment horizontal="right" wrapText="1"/>
    </xf>
    <xf numFmtId="169" fontId="6" fillId="0" borderId="1" xfId="0" applyNumberFormat="1" applyFont="1" applyBorder="1" applyAlignment="1">
      <alignment horizontal="right" wrapText="1"/>
    </xf>
    <xf numFmtId="176" fontId="6" fillId="0" borderId="1" xfId="0" applyNumberFormat="1" applyFont="1" applyBorder="1" applyAlignment="1">
      <alignment wrapText="1"/>
    </xf>
    <xf numFmtId="0" fontId="0" fillId="0" borderId="0" xfId="0"/>
    <xf numFmtId="0" fontId="5" fillId="2" borderId="1" xfId="0" applyFont="1" applyFill="1" applyBorder="1" applyAlignment="1">
      <alignment horizontal="center" wrapText="1"/>
    </xf>
    <xf numFmtId="0" fontId="1" fillId="3" borderId="0" xfId="0" applyFont="1" applyFill="1" applyAlignment="1">
      <alignment horizontal="center" wrapText="1"/>
    </xf>
    <xf numFmtId="0" fontId="1" fillId="2" borderId="0" xfId="0" applyFont="1" applyFill="1" applyAlignment="1">
      <alignment horizontal="center" wrapText="1"/>
    </xf>
    <xf numFmtId="0" fontId="5" fillId="2" borderId="1" xfId="0" applyFont="1" applyFill="1" applyBorder="1" applyAlignment="1">
      <alignment horizontal="left" wrapText="1"/>
    </xf>
    <xf numFmtId="0" fontId="1" fillId="2" borderId="3" xfId="0" applyFont="1" applyFill="1" applyBorder="1" applyAlignment="1">
      <alignment horizontal="center" wrapText="1"/>
    </xf>
    <xf numFmtId="0" fontId="1" fillId="2" borderId="3" xfId="0" applyFont="1" applyFill="1" applyBorder="1" applyAlignment="1">
      <alignment horizontal="left" wrapText="1"/>
    </xf>
    <xf numFmtId="0" fontId="5" fillId="3" borderId="2" xfId="0" applyFont="1" applyFill="1" applyBorder="1" applyAlignment="1">
      <alignment horizontal="center" wrapText="1"/>
    </xf>
    <xf numFmtId="0" fontId="8" fillId="0" borderId="0" xfId="0" applyFont="1" applyAlignment="1">
      <alignment wrapText="1"/>
    </xf>
    <xf numFmtId="0" fontId="8" fillId="3" borderId="3" xfId="0" applyFont="1" applyFill="1" applyBorder="1" applyAlignment="1">
      <alignment horizontal="center" wrapText="1"/>
    </xf>
    <xf numFmtId="0" fontId="1" fillId="3" borderId="3" xfId="0" applyFont="1" applyFill="1" applyBorder="1" applyAlignment="1">
      <alignment horizontal="left" wrapText="1"/>
    </xf>
    <xf numFmtId="0" fontId="1" fillId="3" borderId="3" xfId="0" applyFont="1" applyFill="1" applyBorder="1" applyAlignment="1">
      <alignment horizontal="center" wrapText="1"/>
    </xf>
    <xf numFmtId="0" fontId="5" fillId="3" borderId="1" xfId="0" applyFont="1" applyFill="1" applyBorder="1" applyAlignment="1">
      <alignment horizontal="center" wrapText="1"/>
    </xf>
    <xf numFmtId="0" fontId="1" fillId="0" borderId="3" xfId="0" applyFont="1" applyBorder="1" applyAlignment="1">
      <alignment horizontal="center" wrapText="1"/>
    </xf>
    <xf numFmtId="0" fontId="5" fillId="2" borderId="2" xfId="0" applyFont="1" applyFill="1" applyBorder="1" applyAlignment="1">
      <alignment horizontal="center" wrapText="1"/>
    </xf>
    <xf numFmtId="0" fontId="5" fillId="0" borderId="2" xfId="0" applyFont="1" applyBorder="1" applyAlignment="1">
      <alignment horizontal="center" wrapText="1"/>
    </xf>
    <xf numFmtId="0" fontId="8" fillId="3" borderId="0" xfId="0" applyFont="1" applyFill="1" applyAlignment="1">
      <alignment horizontal="center" wrapText="1"/>
    </xf>
    <xf numFmtId="0" fontId="5" fillId="2" borderId="0" xfId="0" applyFont="1" applyFill="1" applyAlignment="1">
      <alignment horizontal="center" wrapText="1"/>
    </xf>
    <xf numFmtId="0" fontId="8" fillId="2" borderId="3" xfId="0" applyFont="1" applyFill="1" applyBorder="1" applyAlignment="1">
      <alignment horizontal="center" wrapText="1"/>
    </xf>
    <xf numFmtId="0" fontId="6" fillId="2" borderId="3" xfId="0" applyFont="1" applyFill="1" applyBorder="1" applyAlignment="1">
      <alignment horizontal="right" wrapText="1"/>
    </xf>
    <xf numFmtId="0" fontId="8" fillId="2" borderId="3" xfId="0" applyFont="1" applyFill="1" applyBorder="1" applyAlignment="1">
      <alignment horizontal="left" wrapText="1"/>
    </xf>
    <xf numFmtId="0" fontId="8" fillId="0" borderId="3" xfId="0" applyFont="1" applyBorder="1" applyAlignment="1">
      <alignment horizontal="center" wrapText="1"/>
    </xf>
    <xf numFmtId="0" fontId="9" fillId="2" borderId="0" xfId="0" applyFont="1" applyFill="1" applyAlignment="1">
      <alignment horizontal="center" wrapText="1"/>
    </xf>
    <xf numFmtId="0" fontId="1" fillId="3" borderId="0" xfId="0" applyFont="1" applyFill="1" applyAlignment="1">
      <alignment horizontal="left" wrapText="1"/>
    </xf>
    <xf numFmtId="0" fontId="9" fillId="2" borderId="1" xfId="0" applyFont="1" applyFill="1" applyBorder="1" applyAlignment="1">
      <alignment horizontal="center" wrapText="1"/>
    </xf>
    <xf numFmtId="0" fontId="10" fillId="3" borderId="0" xfId="0" applyFont="1" applyFill="1" applyAlignment="1">
      <alignment horizontal="center" vertical="top" wrapText="1"/>
    </xf>
    <xf numFmtId="168" fontId="6" fillId="0" borderId="0" xfId="0" applyNumberFormat="1" applyFont="1" applyAlignment="1">
      <alignment wrapText="1"/>
    </xf>
    <xf numFmtId="168" fontId="6" fillId="3" borderId="1" xfId="0" applyNumberFormat="1" applyFont="1" applyFill="1" applyBorder="1" applyAlignment="1">
      <alignment wrapText="1"/>
    </xf>
    <xf numFmtId="0" fontId="6" fillId="3" borderId="1" xfId="0" applyFont="1" applyFill="1" applyBorder="1" applyAlignment="1">
      <alignment horizontal="right" wrapText="1"/>
    </xf>
    <xf numFmtId="164" fontId="6" fillId="2" borderId="4" xfId="0" applyNumberFormat="1" applyFont="1" applyFill="1" applyBorder="1" applyAlignment="1">
      <alignment wrapText="1"/>
    </xf>
    <xf numFmtId="0" fontId="6" fillId="2" borderId="4" xfId="0" applyFont="1" applyFill="1" applyBorder="1" applyAlignment="1">
      <alignment horizontal="right" wrapText="1"/>
    </xf>
    <xf numFmtId="165" fontId="6" fillId="3" borderId="4" xfId="0" applyNumberFormat="1" applyFont="1" applyFill="1" applyBorder="1" applyAlignment="1">
      <alignment wrapText="1"/>
    </xf>
    <xf numFmtId="0" fontId="6" fillId="3" borderId="4" xfId="0" applyFont="1" applyFill="1" applyBorder="1" applyAlignment="1">
      <alignment horizontal="right" wrapText="1"/>
    </xf>
    <xf numFmtId="177" fontId="6" fillId="2" borderId="1" xfId="0" applyNumberFormat="1" applyFont="1" applyFill="1" applyBorder="1" applyAlignment="1">
      <alignment wrapText="1"/>
    </xf>
    <xf numFmtId="0" fontId="6" fillId="2" borderId="1" xfId="0" applyFont="1" applyFill="1" applyBorder="1" applyAlignment="1">
      <alignment horizontal="right" wrapText="1"/>
    </xf>
    <xf numFmtId="0" fontId="6" fillId="3" borderId="5" xfId="0" applyFont="1" applyFill="1" applyBorder="1" applyAlignment="1">
      <alignment horizontal="left" wrapText="1"/>
    </xf>
    <xf numFmtId="168" fontId="6" fillId="3" borderId="0" xfId="0" applyNumberFormat="1" applyFont="1" applyFill="1" applyAlignment="1">
      <alignment wrapText="1"/>
    </xf>
    <xf numFmtId="0" fontId="6" fillId="3" borderId="0" xfId="0" applyFont="1" applyFill="1" applyAlignment="1">
      <alignment horizontal="right" wrapText="1"/>
    </xf>
    <xf numFmtId="168" fontId="6" fillId="2" borderId="0" xfId="0" applyNumberFormat="1" applyFont="1" applyFill="1" applyAlignment="1">
      <alignment wrapText="1"/>
    </xf>
    <xf numFmtId="0" fontId="6" fillId="2" borderId="0" xfId="0" applyFont="1" applyFill="1" applyAlignment="1">
      <alignment horizontal="right" wrapText="1"/>
    </xf>
    <xf numFmtId="0" fontId="6" fillId="2" borderId="3" xfId="0" applyFont="1" applyFill="1" applyBorder="1" applyAlignment="1">
      <alignment horizontal="left" wrapText="1"/>
    </xf>
    <xf numFmtId="168" fontId="1" fillId="2" borderId="0" xfId="0" applyNumberFormat="1" applyFont="1" applyFill="1" applyAlignment="1">
      <alignment wrapText="1"/>
    </xf>
    <xf numFmtId="0" fontId="1" fillId="2" borderId="0" xfId="0" applyFont="1" applyFill="1" applyAlignment="1">
      <alignment horizontal="right" wrapText="1"/>
    </xf>
    <xf numFmtId="0" fontId="6" fillId="3" borderId="0" xfId="0" applyFont="1" applyFill="1" applyAlignment="1">
      <alignment horizontal="left" wrapText="1"/>
    </xf>
    <xf numFmtId="181" fontId="5" fillId="3" borderId="2" xfId="0" applyNumberFormat="1" applyFont="1" applyFill="1" applyBorder="1" applyAlignment="1">
      <alignment horizontal="center" wrapText="1"/>
    </xf>
    <xf numFmtId="164" fontId="6" fillId="3" borderId="2" xfId="0" applyNumberFormat="1" applyFont="1" applyFill="1" applyBorder="1" applyAlignment="1">
      <alignment wrapText="1"/>
    </xf>
    <xf numFmtId="0" fontId="6" fillId="3" borderId="2" xfId="0" applyFont="1" applyFill="1" applyBorder="1" applyAlignment="1">
      <alignment horizontal="right" wrapText="1"/>
    </xf>
    <xf numFmtId="168" fontId="6" fillId="2" borderId="1" xfId="0" applyNumberFormat="1" applyFont="1" applyFill="1" applyBorder="1" applyAlignment="1">
      <alignment wrapText="1"/>
    </xf>
    <xf numFmtId="164" fontId="6" fillId="2" borderId="0" xfId="0" applyNumberFormat="1" applyFont="1" applyFill="1" applyAlignment="1">
      <alignment wrapText="1"/>
    </xf>
    <xf numFmtId="0" fontId="5" fillId="3" borderId="0" xfId="0" applyFont="1" applyFill="1" applyAlignment="1">
      <alignment horizontal="center" wrapText="1"/>
    </xf>
    <xf numFmtId="0" fontId="1" fillId="3" borderId="0" xfId="0" applyFont="1" applyFill="1" applyAlignment="1">
      <alignment horizontal="center" vertical="top" wrapText="1"/>
    </xf>
    <xf numFmtId="0" fontId="0" fillId="0" borderId="0" xfId="0" applyAlignment="1">
      <alignment horizontal="center"/>
    </xf>
    <xf numFmtId="0" fontId="6" fillId="2" borderId="0" xfId="0" applyFont="1" applyFill="1" applyAlignment="1">
      <alignment horizontal="left" wrapText="1"/>
    </xf>
    <xf numFmtId="0" fontId="5" fillId="3" borderId="1" xfId="0" applyFont="1" applyFill="1" applyBorder="1" applyAlignment="1">
      <alignment wrapText="1"/>
    </xf>
    <xf numFmtId="0" fontId="6" fillId="3" borderId="3" xfId="0" applyFont="1" applyFill="1" applyBorder="1" applyAlignment="1">
      <alignment wrapText="1"/>
    </xf>
    <xf numFmtId="0" fontId="6" fillId="0" borderId="3" xfId="0" applyFont="1" applyBorder="1" applyAlignment="1">
      <alignment horizontal="center" wrapText="1"/>
    </xf>
  </cellXfs>
  <cellStyles count="6">
    <cellStyle name="Heading 1" xfId="3"/>
    <cellStyle name="Heading 2" xfId="4"/>
    <cellStyle name="Heading 3" xfId="5"/>
    <cellStyle name="Normal" xfId="0" builtinId="0"/>
    <cellStyle name="Normal (Table)" xfId="1"/>
    <cellStyle name="Normal 2" xfId="2"/>
  </cellStyles>
  <dxfs count="28">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14" defaultTableStyle="TableStyleMedium2" defaultPivotStyle="PivotStyleLight16">
    <tableStyle name="tableStyle1" pivot="0" count="2">
      <tableStyleElement type="firstRowStripe" dxfId="27"/>
      <tableStyleElement type="secondRowStripe" dxfId="26"/>
    </tableStyle>
    <tableStyle name="tableStyle2" pivot="0" count="2">
      <tableStyleElement type="firstRowStripe" dxfId="25"/>
      <tableStyleElement type="secondRowStripe" dxfId="24"/>
    </tableStyle>
    <tableStyle name="tableStyle3" pivot="0" count="2">
      <tableStyleElement type="firstRowStripe" dxfId="23"/>
      <tableStyleElement type="secondRowStripe" dxfId="22"/>
    </tableStyle>
    <tableStyle name="tableStyle4" pivot="0" count="2">
      <tableStyleElement type="firstRowStripe" dxfId="21"/>
      <tableStyleElement type="secondRowStripe" dxfId="20"/>
    </tableStyle>
    <tableStyle name="tableStyle5" pivot="0" count="2">
      <tableStyleElement type="firstRowStripe" dxfId="19"/>
      <tableStyleElement type="secondRowStripe" dxfId="18"/>
    </tableStyle>
    <tableStyle name="tableStyle6" pivot="0" count="2">
      <tableStyleElement type="firstRowStripe" dxfId="17"/>
      <tableStyleElement type="secondRowStripe" dxfId="16"/>
    </tableStyle>
    <tableStyle name="tableStyle7" pivot="0" count="2">
      <tableStyleElement type="firstRowStripe" dxfId="15"/>
      <tableStyleElement type="secondRowStripe" dxfId="14"/>
    </tableStyle>
    <tableStyle name="tableStyle8" pivot="0" count="2">
      <tableStyleElement type="firstRowStripe" dxfId="13"/>
      <tableStyleElement type="secondRowStripe" dxfId="12"/>
    </tableStyle>
    <tableStyle name="tableStyle9" pivot="0" count="2">
      <tableStyleElement type="firstRowStripe" dxfId="11"/>
      <tableStyleElement type="secondRowStripe" dxfId="10"/>
    </tableStyle>
    <tableStyle name="tableStyle10" pivot="0" count="2">
      <tableStyleElement type="firstRowStripe" dxfId="9"/>
      <tableStyleElement type="secondRowStripe" dxfId="8"/>
    </tableStyle>
    <tableStyle name="tableStyle11" pivot="0" count="2">
      <tableStyleElement type="firstRowStripe" dxfId="7"/>
      <tableStyleElement type="secondRowStripe" dxfId="6"/>
    </tableStyle>
    <tableStyle name="tableStyle12" pivot="0" count="2">
      <tableStyleElement type="firstRowStripe" dxfId="5"/>
      <tableStyleElement type="secondRowStripe" dxfId="4"/>
    </tableStyle>
    <tableStyle name="tableStyle13" pivot="0" count="2">
      <tableStyleElement type="firstRowStripe" dxfId="3"/>
      <tableStyleElement type="secondRowStripe" dxfId="2"/>
    </tableStyle>
    <tableStyle name="tableStyle14"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B29:B30" headerRowCount="0" totalsRowShown="0">
  <tableColumns count="1">
    <tableColumn id="1" name="Column1"/>
  </tableColumns>
  <tableStyleInfo name="tableStyle1" showFirstColumn="0" showLastColumn="0" showRowStripes="1" showColumnStripes="0"/>
</table>
</file>

<file path=xl/tables/table10.xml><?xml version="1.0" encoding="utf-8"?>
<table xmlns="http://schemas.openxmlformats.org/spreadsheetml/2006/main" id="10" name="Table10" displayName="Table10" ref="G6:H6" headerRowCount="0" totalsRowShown="0">
  <tableColumns count="2">
    <tableColumn id="1" name="Column1"/>
    <tableColumn id="2" name="Column2"/>
  </tableColumns>
  <tableStyleInfo name="tableStyle10" showFirstColumn="0" showLastColumn="0" showRowStripes="1" showColumnStripes="0"/>
</table>
</file>

<file path=xl/tables/table11.xml><?xml version="1.0" encoding="utf-8"?>
<table xmlns="http://schemas.openxmlformats.org/spreadsheetml/2006/main" id="11" name="Table11" displayName="Table11" ref="C9:D54" headerRowCount="0" totalsRowShown="0">
  <tableColumns count="2">
    <tableColumn id="1" name="Column1"/>
    <tableColumn id="2" name="Column2"/>
  </tableColumns>
  <tableStyleInfo name="tableStyle11" showFirstColumn="0" showLastColumn="0" showRowStripes="1" showColumnStripes="0"/>
</table>
</file>

<file path=xl/tables/table12.xml><?xml version="1.0" encoding="utf-8"?>
<table xmlns="http://schemas.openxmlformats.org/spreadsheetml/2006/main" id="12" name="Table12" displayName="Table12" ref="G8:H54" headerRowCount="0" totalsRowShown="0">
  <tableColumns count="2">
    <tableColumn id="1" name="Column1"/>
    <tableColumn id="2" name="Column2"/>
  </tableColumns>
  <tableStyleInfo name="tableStyle12" showFirstColumn="0" showLastColumn="0" showRowStripes="1" showColumnStripes="0"/>
</table>
</file>

<file path=xl/tables/table13.xml><?xml version="1.0" encoding="utf-8"?>
<table xmlns="http://schemas.openxmlformats.org/spreadsheetml/2006/main" id="13" name="Table13" displayName="Table13" ref="C7:J7"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13" showFirstColumn="0" showLastColumn="0" showRowStripes="1" showColumnStripes="0"/>
</table>
</file>

<file path=xl/tables/table14.xml><?xml version="1.0" encoding="utf-8"?>
<table xmlns="http://schemas.openxmlformats.org/spreadsheetml/2006/main" id="14" name="Table14" displayName="Table14" ref="C9:J26"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14" showFirstColumn="0" showLastColumn="0" showRowStripes="1" showColumnStripes="0"/>
</table>
</file>

<file path=xl/tables/table2.xml><?xml version="1.0" encoding="utf-8"?>
<table xmlns="http://schemas.openxmlformats.org/spreadsheetml/2006/main" id="2" name="Table2" displayName="Table2" ref="F29:F30" headerRowCount="0" totalsRowShown="0">
  <tableColumns count="1">
    <tableColumn id="1" name="Column1"/>
  </tableColumns>
  <tableStyleInfo name="tableStyle2" showFirstColumn="0" showLastColumn="0" showRowStripes="1" showColumnStripes="0"/>
</table>
</file>

<file path=xl/tables/table3.xml><?xml version="1.0" encoding="utf-8"?>
<table xmlns="http://schemas.openxmlformats.org/spreadsheetml/2006/main" id="3" name="Table3" displayName="Table3" ref="H24:I28" headerRowCount="0" totalsRowShown="0">
  <tableColumns count="2">
    <tableColumn id="1" name="Column1"/>
    <tableColumn id="2" name="Column2"/>
  </tableColumns>
  <tableStyleInfo name="tableStyle3" showFirstColumn="0" showLastColumn="0" showRowStripes="1" showColumnStripes="0"/>
</table>
</file>

<file path=xl/tables/table4.xml><?xml version="1.0" encoding="utf-8"?>
<table xmlns="http://schemas.openxmlformats.org/spreadsheetml/2006/main" id="4" name="Table4" displayName="Table4" ref="A3:I10"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4" showFirstColumn="0" showLastColumn="0" showRowStripes="1" showColumnStripes="0"/>
</table>
</file>

<file path=xl/tables/table5.xml><?xml version="1.0" encoding="utf-8"?>
<table xmlns="http://schemas.openxmlformats.org/spreadsheetml/2006/main" id="5" name="Table5" displayName="Table5" ref="A13:I18"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5" showFirstColumn="0" showLastColumn="0" showRowStripes="1" showColumnStripes="0"/>
</table>
</file>

<file path=xl/tables/table6.xml><?xml version="1.0" encoding="utf-8"?>
<table xmlns="http://schemas.openxmlformats.org/spreadsheetml/2006/main" id="6" name="Table6" displayName="Table6" ref="A20:E31" headerRowCount="0" totalsRowShown="0">
  <tableColumns count="5">
    <tableColumn id="1" name="Column1"/>
    <tableColumn id="2" name="Column2"/>
    <tableColumn id="3" name="Column3"/>
    <tableColumn id="4" name="Column4"/>
    <tableColumn id="5" name="Column5"/>
  </tableColumns>
  <tableStyleInfo name="tableStyle6" showFirstColumn="0" showLastColumn="0" showRowStripes="1" showColumnStripes="0"/>
</table>
</file>

<file path=xl/tables/table7.xml><?xml version="1.0" encoding="utf-8"?>
<table xmlns="http://schemas.openxmlformats.org/spreadsheetml/2006/main" id="7" name="Table7" displayName="Table7" ref="A33:E39" headerRowCount="0" totalsRowShown="0">
  <tableColumns count="5">
    <tableColumn id="1" name="Column1"/>
    <tableColumn id="2" name="Column2"/>
    <tableColumn id="3" name="Column3"/>
    <tableColumn id="4" name="Column4"/>
    <tableColumn id="5" name="Column5"/>
  </tableColumns>
  <tableStyleInfo name="tableStyle7" showFirstColumn="0" showLastColumn="0" showRowStripes="1" showColumnStripes="0"/>
</table>
</file>

<file path=xl/tables/table8.xml><?xml version="1.0" encoding="utf-8"?>
<table xmlns="http://schemas.openxmlformats.org/spreadsheetml/2006/main" id="8" name="Table8" displayName="Table8" ref="B4:D37" headerRowCount="0" totalsRowShown="0">
  <tableColumns count="3">
    <tableColumn id="1" name="Column1"/>
    <tableColumn id="2" name="Column2"/>
    <tableColumn id="3" name="Column3"/>
  </tableColumns>
  <tableStyleInfo name="tableStyle8" showFirstColumn="0" showLastColumn="0" showRowStripes="1" showColumnStripes="0"/>
</table>
</file>

<file path=xl/tables/table9.xml><?xml version="1.0" encoding="utf-8"?>
<table xmlns="http://schemas.openxmlformats.org/spreadsheetml/2006/main" id="9" name="Table9" displayName="Table9" ref="C6:D6" headerRowCount="0" totalsRowShown="0">
  <tableColumns count="2">
    <tableColumn id="1" name="Column1"/>
    <tableColumn id="2" name="Column2"/>
  </tableColumns>
  <tableStyleInfo name="tableStyle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showRuler="0" workbookViewId="0">
      <selection sqref="A1:L1"/>
    </sheetView>
  </sheetViews>
  <sheetFormatPr defaultColWidth="13.7109375" defaultRowHeight="12.75" x14ac:dyDescent="0.2"/>
  <cols>
    <col min="1" max="1" width="54.7109375" customWidth="1"/>
    <col min="2" max="2" width="11.85546875" customWidth="1"/>
    <col min="3" max="3" width="0" hidden="1" customWidth="1"/>
    <col min="4" max="4" width="11.85546875" customWidth="1"/>
    <col min="5" max="5" width="0" hidden="1" customWidth="1"/>
    <col min="6" max="6" width="11.85546875" customWidth="1"/>
    <col min="7" max="7" width="0.42578125" customWidth="1"/>
    <col min="8" max="8" width="12.85546875" customWidth="1"/>
    <col min="9" max="9" width="0" hidden="1" customWidth="1"/>
    <col min="10" max="10" width="12.28515625" customWidth="1"/>
    <col min="11" max="11" width="0" hidden="1" customWidth="1"/>
    <col min="12" max="12" width="11" customWidth="1"/>
  </cols>
  <sheetData>
    <row r="1" spans="1:12" ht="16.7" customHeight="1" x14ac:dyDescent="0.2">
      <c r="A1" s="188" t="s">
        <v>0</v>
      </c>
      <c r="B1" s="188"/>
      <c r="C1" s="188"/>
      <c r="D1" s="188"/>
      <c r="E1" s="188"/>
      <c r="F1" s="188"/>
      <c r="G1" s="188"/>
      <c r="H1" s="188"/>
      <c r="I1" s="188"/>
      <c r="J1" s="188"/>
      <c r="K1" s="188"/>
      <c r="L1" s="188"/>
    </row>
    <row r="2" spans="1:12" ht="16.7" customHeight="1" x14ac:dyDescent="0.2">
      <c r="A2" s="187" t="s">
        <v>1</v>
      </c>
      <c r="B2" s="187"/>
      <c r="C2" s="187"/>
      <c r="D2" s="187"/>
      <c r="E2" s="187"/>
      <c r="F2" s="187"/>
      <c r="G2" s="187"/>
      <c r="H2" s="187"/>
      <c r="I2" s="187"/>
      <c r="J2" s="187"/>
      <c r="K2" s="187"/>
      <c r="L2" s="187"/>
    </row>
    <row r="3" spans="1:12" ht="24.95" customHeight="1" x14ac:dyDescent="0.2">
      <c r="A3" s="7"/>
      <c r="B3" s="186" t="s">
        <v>2</v>
      </c>
      <c r="C3" s="186"/>
      <c r="D3" s="186"/>
      <c r="E3" s="186"/>
      <c r="F3" s="186"/>
      <c r="G3" s="31"/>
      <c r="H3" s="186" t="s">
        <v>3</v>
      </c>
      <c r="I3" s="186"/>
      <c r="J3" s="186"/>
      <c r="K3" s="186"/>
      <c r="L3" s="189"/>
    </row>
    <row r="4" spans="1:12" ht="60.75" customHeight="1" x14ac:dyDescent="0.2">
      <c r="A4" s="5" t="s">
        <v>4</v>
      </c>
      <c r="B4" s="6" t="s">
        <v>5</v>
      </c>
      <c r="C4" s="32"/>
      <c r="D4" s="6" t="s">
        <v>6</v>
      </c>
      <c r="E4" s="32"/>
      <c r="F4" s="6" t="s">
        <v>7</v>
      </c>
      <c r="G4" s="33"/>
      <c r="H4" s="6" t="s">
        <v>5</v>
      </c>
      <c r="I4" s="32"/>
      <c r="J4" s="6" t="s">
        <v>6</v>
      </c>
      <c r="K4" s="32"/>
      <c r="L4" s="6" t="s">
        <v>7</v>
      </c>
    </row>
    <row r="5" spans="1:12" ht="15" customHeight="1" x14ac:dyDescent="0.2">
      <c r="A5" s="7" t="s">
        <v>8</v>
      </c>
      <c r="B5" s="8">
        <v>-194606000</v>
      </c>
      <c r="C5" s="9"/>
      <c r="D5" s="10">
        <v>-0.71097114966931296</v>
      </c>
      <c r="E5" s="11"/>
      <c r="F5" s="12">
        <v>-0.40696755340574903</v>
      </c>
      <c r="G5" s="11"/>
      <c r="H5" s="13">
        <v>-48512000</v>
      </c>
      <c r="I5" s="11"/>
      <c r="J5" s="10">
        <v>-0.17723818790978099</v>
      </c>
      <c r="K5" s="11"/>
      <c r="L5" s="12">
        <v>-9.3140506578221094E-2</v>
      </c>
    </row>
    <row r="6" spans="1:12" ht="15" customHeight="1" x14ac:dyDescent="0.2">
      <c r="A6" s="14" t="s">
        <v>9</v>
      </c>
      <c r="B6" s="15">
        <v>-131707000</v>
      </c>
      <c r="C6" s="16"/>
      <c r="D6" s="17">
        <v>-0.48117672224646801</v>
      </c>
      <c r="E6" s="18"/>
      <c r="F6" s="19">
        <v>-0.27543074497400399</v>
      </c>
      <c r="G6" s="18"/>
      <c r="H6" s="15">
        <v>222941000</v>
      </c>
      <c r="I6" s="18"/>
      <c r="J6" s="17">
        <v>0.81451308646921505</v>
      </c>
      <c r="K6" s="18"/>
      <c r="L6" s="19">
        <v>0.42803507744589298</v>
      </c>
    </row>
    <row r="7" spans="1:12" ht="15" customHeight="1" x14ac:dyDescent="0.2">
      <c r="A7" s="20" t="s">
        <v>10</v>
      </c>
      <c r="B7" s="21">
        <v>51519000</v>
      </c>
      <c r="C7" s="9"/>
      <c r="D7" s="22">
        <v>0.18821887639545201</v>
      </c>
      <c r="E7" s="11"/>
      <c r="F7" s="23">
        <v>0.10773851465993201</v>
      </c>
      <c r="G7" s="11"/>
      <c r="H7" s="24">
        <v>45830000</v>
      </c>
      <c r="I7" s="11"/>
      <c r="J7" s="22">
        <v>0.16743952325002601</v>
      </c>
      <c r="K7" s="11"/>
      <c r="L7" s="23">
        <v>8.7991206639179406E-2</v>
      </c>
    </row>
    <row r="8" spans="1:12" ht="15.75" customHeight="1" x14ac:dyDescent="0.2">
      <c r="A8" s="27"/>
      <c r="B8" s="18"/>
      <c r="C8" s="18"/>
      <c r="D8" s="18"/>
      <c r="E8" s="18"/>
      <c r="F8" s="18"/>
      <c r="G8" s="18"/>
      <c r="H8" s="18"/>
      <c r="I8" s="18"/>
      <c r="J8" s="18"/>
      <c r="K8" s="18"/>
      <c r="L8" s="18"/>
    </row>
    <row r="9" spans="1:12" ht="15.75" customHeight="1" x14ac:dyDescent="0.2">
      <c r="A9" s="26"/>
      <c r="B9" s="11"/>
      <c r="C9" s="7"/>
      <c r="D9" s="7"/>
      <c r="E9" s="7"/>
      <c r="F9" s="7"/>
      <c r="G9" s="7"/>
      <c r="H9" s="7"/>
      <c r="I9" s="7"/>
      <c r="J9" s="7"/>
      <c r="K9" s="7"/>
      <c r="L9" s="7"/>
    </row>
    <row r="10" spans="1:12" ht="15" customHeight="1" x14ac:dyDescent="0.2">
      <c r="A10" s="25" t="s">
        <v>11</v>
      </c>
      <c r="B10" s="34"/>
      <c r="C10" s="29"/>
      <c r="D10" s="29"/>
      <c r="E10" s="29"/>
      <c r="F10" s="29"/>
      <c r="G10" s="29"/>
      <c r="H10" s="29"/>
      <c r="I10" s="29"/>
      <c r="J10" s="29"/>
      <c r="K10" s="29"/>
      <c r="L10" s="29"/>
    </row>
    <row r="11" spans="1:12" ht="16.7" customHeight="1" x14ac:dyDescent="0.2">
      <c r="A11" s="20" t="s">
        <v>12</v>
      </c>
      <c r="B11" s="22">
        <v>0.17</v>
      </c>
      <c r="C11" s="26"/>
      <c r="D11" s="26"/>
      <c r="E11" s="26"/>
      <c r="F11" s="26"/>
      <c r="G11" s="26"/>
      <c r="H11" s="22">
        <v>0.17</v>
      </c>
      <c r="I11" s="26"/>
      <c r="J11" s="26"/>
      <c r="K11" s="26"/>
      <c r="L11" s="26"/>
    </row>
    <row r="12" spans="1:12" ht="16.7" customHeight="1" x14ac:dyDescent="0.2">
      <c r="A12" s="27" t="s">
        <v>13</v>
      </c>
      <c r="B12" s="28">
        <v>8.9947089947089998E-2</v>
      </c>
      <c r="C12" s="29"/>
      <c r="D12" s="29"/>
      <c r="E12" s="29"/>
      <c r="F12" s="29"/>
      <c r="G12" s="29"/>
      <c r="H12" s="19">
        <v>9.2769440654843105E-2</v>
      </c>
      <c r="I12" s="29"/>
      <c r="J12" s="29"/>
      <c r="K12" s="29"/>
      <c r="L12" s="29"/>
    </row>
    <row r="13" spans="1:12" ht="16.7" customHeight="1" x14ac:dyDescent="0.2">
      <c r="A13" s="30" t="s">
        <v>14</v>
      </c>
      <c r="B13" s="22">
        <v>6.42</v>
      </c>
      <c r="C13" s="26"/>
      <c r="D13" s="26"/>
      <c r="E13" s="26"/>
      <c r="F13" s="26"/>
      <c r="G13" s="26"/>
      <c r="H13" s="22">
        <v>7.2865580163465502</v>
      </c>
      <c r="I13" s="26"/>
      <c r="J13" s="26"/>
      <c r="K13" s="26"/>
      <c r="L13" s="26"/>
    </row>
    <row r="14" spans="1:12" ht="16.7" customHeight="1" x14ac:dyDescent="0.2">
      <c r="A14" s="27" t="s">
        <v>15</v>
      </c>
      <c r="B14" s="19">
        <v>-9.6021947873799696E-2</v>
      </c>
      <c r="C14" s="29"/>
      <c r="D14" s="29"/>
      <c r="E14" s="29"/>
      <c r="F14" s="29"/>
      <c r="G14" s="29"/>
      <c r="H14" s="19">
        <v>-2.2280471821756201E-2</v>
      </c>
      <c r="I14" s="29"/>
      <c r="J14" s="29"/>
      <c r="K14" s="29"/>
      <c r="L14" s="29"/>
    </row>
    <row r="15" spans="1:12" ht="27.6" customHeight="1" x14ac:dyDescent="0.2">
      <c r="A15" s="20" t="s">
        <v>16</v>
      </c>
      <c r="B15" s="21">
        <v>12469000</v>
      </c>
      <c r="C15" s="26"/>
      <c r="D15" s="26"/>
      <c r="E15" s="26"/>
      <c r="F15" s="26"/>
      <c r="G15" s="26"/>
      <c r="H15" s="21">
        <v>11914000</v>
      </c>
      <c r="I15" s="26"/>
      <c r="J15" s="26"/>
      <c r="K15" s="26"/>
      <c r="L15" s="26"/>
    </row>
    <row r="16" spans="1:12" ht="27.6" customHeight="1" x14ac:dyDescent="0.2">
      <c r="A16" s="27" t="s">
        <v>17</v>
      </c>
      <c r="B16" s="28">
        <v>1.88996404687851E-2</v>
      </c>
      <c r="C16" s="29"/>
      <c r="D16" s="29"/>
      <c r="E16" s="29"/>
      <c r="F16" s="29"/>
      <c r="G16" s="29"/>
      <c r="H16" s="19">
        <v>1.6170253194622598E-2</v>
      </c>
      <c r="I16" s="29"/>
      <c r="J16" s="29"/>
      <c r="K16" s="29"/>
      <c r="L16" s="29"/>
    </row>
    <row r="17" spans="1:12" ht="16.7" customHeight="1" x14ac:dyDescent="0.2"/>
    <row r="18" spans="1:12" ht="126.75" customHeight="1" x14ac:dyDescent="0.2">
      <c r="A18" s="193" t="s">
        <v>18</v>
      </c>
      <c r="B18" s="193"/>
      <c r="C18" s="193"/>
      <c r="D18" s="193"/>
      <c r="E18" s="193"/>
      <c r="F18" s="193"/>
      <c r="G18" s="193"/>
      <c r="H18" s="193"/>
      <c r="I18" s="193"/>
      <c r="J18" s="193"/>
      <c r="K18" s="193"/>
      <c r="L18" s="193"/>
    </row>
    <row r="19" spans="1:12" ht="24.2" customHeight="1" x14ac:dyDescent="0.2">
      <c r="A19" s="185"/>
      <c r="B19" s="185"/>
      <c r="C19" s="185"/>
      <c r="D19" s="185"/>
      <c r="E19" s="185"/>
      <c r="F19" s="185"/>
      <c r="G19" s="185"/>
      <c r="H19" s="185"/>
      <c r="I19" s="185"/>
      <c r="J19" s="185"/>
      <c r="K19" s="185"/>
      <c r="L19" s="185"/>
    </row>
    <row r="20" spans="1:12" ht="16.7" customHeight="1" x14ac:dyDescent="0.2"/>
    <row r="21" spans="1:12" ht="16.7" customHeight="1" x14ac:dyDescent="0.2"/>
    <row r="22" spans="1:12" ht="16.7" customHeight="1" x14ac:dyDescent="0.2"/>
    <row r="23" spans="1:12" ht="16.7" customHeight="1" x14ac:dyDescent="0.2"/>
    <row r="24" spans="1:12" ht="16.7" customHeight="1" x14ac:dyDescent="0.2"/>
    <row r="25" spans="1:12" ht="16.7" customHeight="1" x14ac:dyDescent="0.2"/>
    <row r="26" spans="1:12" ht="16.7" customHeight="1" x14ac:dyDescent="0.2"/>
    <row r="27" spans="1:12" ht="16.7" customHeight="1" x14ac:dyDescent="0.2"/>
    <row r="28" spans="1:12" ht="16.7" customHeight="1" x14ac:dyDescent="0.2"/>
    <row r="29" spans="1:12" ht="16.7" customHeight="1" x14ac:dyDescent="0.2"/>
    <row r="30" spans="1:12" ht="16.7" customHeight="1" x14ac:dyDescent="0.2"/>
    <row r="31" spans="1:12" ht="16.7" customHeight="1" x14ac:dyDescent="0.2"/>
    <row r="32" spans="1:1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sheetData>
  <mergeCells count="6">
    <mergeCell ref="A19:L19"/>
    <mergeCell ref="B3:F3"/>
    <mergeCell ref="A2:L2"/>
    <mergeCell ref="A1:L1"/>
    <mergeCell ref="H3:L3"/>
    <mergeCell ref="A18:L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Ruler="0" workbookViewId="0">
      <selection sqref="A1:I1"/>
    </sheetView>
  </sheetViews>
  <sheetFormatPr defaultColWidth="13.7109375" defaultRowHeight="12.75" x14ac:dyDescent="0.2"/>
  <cols>
    <col min="1" max="1" width="64.7109375" customWidth="1"/>
    <col min="2" max="2" width="0" hidden="1" customWidth="1"/>
    <col min="3" max="3" width="18.7109375" customWidth="1"/>
    <col min="4" max="4" width="0.28515625" customWidth="1"/>
    <col min="5" max="5" width="16.28515625" customWidth="1"/>
    <col min="6" max="6" width="1.140625" customWidth="1"/>
    <col min="7" max="7" width="18" customWidth="1"/>
    <col min="8" max="8" width="0.42578125" customWidth="1"/>
    <col min="9" max="9" width="15" customWidth="1"/>
    <col min="10" max="26" width="20.140625" customWidth="1"/>
  </cols>
  <sheetData>
    <row r="1" spans="1:9" ht="15" customHeight="1" x14ac:dyDescent="0.2">
      <c r="A1" s="202" t="s">
        <v>19</v>
      </c>
      <c r="B1" s="185"/>
      <c r="C1" s="185"/>
      <c r="D1" s="185"/>
      <c r="E1" s="185"/>
      <c r="F1" s="185"/>
      <c r="G1" s="185"/>
      <c r="H1" s="185"/>
      <c r="I1" s="185"/>
    </row>
    <row r="2" spans="1:9" ht="14.1" customHeight="1" x14ac:dyDescent="0.2">
      <c r="A2" s="201" t="s">
        <v>20</v>
      </c>
      <c r="B2" s="185"/>
      <c r="C2" s="185"/>
      <c r="D2" s="185"/>
      <c r="E2" s="185"/>
      <c r="F2" s="185"/>
      <c r="G2" s="185"/>
      <c r="H2" s="185"/>
      <c r="I2" s="185"/>
    </row>
    <row r="3" spans="1:9" ht="17.45" customHeight="1" x14ac:dyDescent="0.2">
      <c r="A3" s="188"/>
      <c r="B3" s="185"/>
      <c r="C3" s="185"/>
      <c r="D3" s="185"/>
      <c r="E3" s="185"/>
      <c r="F3" s="185"/>
      <c r="G3" s="185"/>
      <c r="H3" s="185"/>
      <c r="I3" s="185"/>
    </row>
    <row r="4" spans="1:9" ht="15" customHeight="1" x14ac:dyDescent="0.2">
      <c r="A4" s="35" t="s">
        <v>21</v>
      </c>
      <c r="B4" s="29"/>
      <c r="C4" s="197" t="s">
        <v>22</v>
      </c>
      <c r="D4" s="185"/>
      <c r="E4" s="185"/>
      <c r="F4" s="3"/>
      <c r="G4" s="197" t="s">
        <v>23</v>
      </c>
      <c r="H4" s="185"/>
      <c r="I4" s="185"/>
    </row>
    <row r="5" spans="1:9" ht="14.1" customHeight="1" x14ac:dyDescent="0.2">
      <c r="A5" s="36"/>
      <c r="B5" s="26"/>
      <c r="C5" s="203" t="s">
        <v>24</v>
      </c>
      <c r="D5" s="206"/>
      <c r="E5" s="206"/>
      <c r="F5" s="2"/>
      <c r="G5" s="203" t="s">
        <v>24</v>
      </c>
      <c r="H5" s="206"/>
      <c r="I5" s="206"/>
    </row>
    <row r="6" spans="1:9" ht="15" customHeight="1" x14ac:dyDescent="0.2">
      <c r="A6" s="37" t="s">
        <v>25</v>
      </c>
      <c r="B6" s="14"/>
      <c r="C6" s="14"/>
      <c r="D6" s="14"/>
      <c r="E6" s="29"/>
      <c r="F6" s="29"/>
      <c r="G6" s="29"/>
      <c r="H6" s="29"/>
      <c r="I6" s="29"/>
    </row>
    <row r="7" spans="1:9" ht="16.7" customHeight="1" x14ac:dyDescent="0.2">
      <c r="A7" s="38" t="s">
        <v>26</v>
      </c>
      <c r="B7" s="7"/>
      <c r="C7" s="21">
        <v>7824889000</v>
      </c>
      <c r="D7" s="7"/>
      <c r="E7" s="23">
        <v>0.78900000000000003</v>
      </c>
      <c r="F7" s="11"/>
      <c r="G7" s="21">
        <v>11453989000</v>
      </c>
      <c r="H7" s="11"/>
      <c r="I7" s="23">
        <v>0.84099999999999997</v>
      </c>
    </row>
    <row r="8" spans="1:9" ht="15" customHeight="1" x14ac:dyDescent="0.2">
      <c r="A8" s="27" t="s">
        <v>27</v>
      </c>
      <c r="B8" s="14"/>
      <c r="C8" s="39">
        <v>60061000</v>
      </c>
      <c r="D8" s="18"/>
      <c r="E8" s="40">
        <v>6.0000000000000001E-3</v>
      </c>
      <c r="F8" s="18"/>
      <c r="G8" s="39">
        <v>64011000</v>
      </c>
      <c r="H8" s="18"/>
      <c r="I8" s="40">
        <v>4.0000000000000001E-3</v>
      </c>
    </row>
    <row r="9" spans="1:9" ht="15" customHeight="1" x14ac:dyDescent="0.2">
      <c r="A9" s="41" t="s">
        <v>28</v>
      </c>
      <c r="B9" s="7"/>
      <c r="C9" s="42">
        <v>7884950000</v>
      </c>
      <c r="D9" s="11"/>
      <c r="E9" s="12">
        <v>0.79500000000000004</v>
      </c>
      <c r="F9" s="11"/>
      <c r="G9" s="42">
        <v>11518000000</v>
      </c>
      <c r="H9" s="11"/>
      <c r="I9" s="12">
        <v>0.84499999999999997</v>
      </c>
    </row>
    <row r="10" spans="1:9" ht="16.7" customHeight="1" x14ac:dyDescent="0.2">
      <c r="A10" s="27" t="s">
        <v>29</v>
      </c>
      <c r="B10" s="14"/>
      <c r="C10" s="43">
        <v>2020106000</v>
      </c>
      <c r="D10" s="18"/>
      <c r="E10" s="19">
        <v>0.20399999999999999</v>
      </c>
      <c r="F10" s="18"/>
      <c r="G10" s="43">
        <v>2091761000</v>
      </c>
      <c r="H10" s="18"/>
      <c r="I10" s="19">
        <v>0.154</v>
      </c>
    </row>
    <row r="11" spans="1:9" ht="16.7" customHeight="1" x14ac:dyDescent="0.2">
      <c r="A11" s="44" t="s">
        <v>30</v>
      </c>
      <c r="B11" s="7"/>
      <c r="C11" s="48">
        <v>5559000</v>
      </c>
      <c r="D11" s="11"/>
      <c r="E11" s="23">
        <v>1E-3</v>
      </c>
      <c r="F11" s="11"/>
      <c r="G11" s="48">
        <v>9219000</v>
      </c>
      <c r="H11" s="11"/>
      <c r="I11" s="23">
        <v>1E-3</v>
      </c>
    </row>
    <row r="12" spans="1:9" ht="15" customHeight="1" x14ac:dyDescent="0.2">
      <c r="A12" s="46" t="s">
        <v>31</v>
      </c>
      <c r="B12" s="29"/>
      <c r="C12" s="47">
        <v>9910615000</v>
      </c>
      <c r="D12" s="18"/>
      <c r="E12" s="29"/>
      <c r="F12" s="29"/>
      <c r="G12" s="47">
        <v>13618980000</v>
      </c>
      <c r="H12" s="29"/>
      <c r="I12" s="29"/>
    </row>
    <row r="13" spans="1:9" ht="16.7" customHeight="1" x14ac:dyDescent="0.2">
      <c r="A13" s="20" t="s">
        <v>32</v>
      </c>
      <c r="B13" s="26"/>
      <c r="C13" s="48">
        <v>7164835000</v>
      </c>
      <c r="D13" s="11"/>
      <c r="E13" s="7"/>
      <c r="F13" s="7"/>
      <c r="G13" s="48">
        <v>5024575000</v>
      </c>
      <c r="H13" s="26"/>
      <c r="I13" s="26"/>
    </row>
    <row r="14" spans="1:9" ht="16.7" customHeight="1" x14ac:dyDescent="0.2">
      <c r="A14" s="49" t="s">
        <v>33</v>
      </c>
      <c r="B14" s="29"/>
      <c r="C14" s="50">
        <v>17075450000</v>
      </c>
      <c r="D14" s="18"/>
      <c r="E14" s="29"/>
      <c r="F14" s="29"/>
      <c r="G14" s="50">
        <v>18643555000</v>
      </c>
      <c r="H14" s="29"/>
      <c r="I14" s="29"/>
    </row>
    <row r="15" spans="1:9" ht="16.7" customHeight="1" x14ac:dyDescent="0.2">
      <c r="A15" s="68"/>
      <c r="B15" s="26"/>
      <c r="C15" s="69"/>
      <c r="D15" s="11"/>
      <c r="E15" s="26"/>
      <c r="F15" s="26"/>
      <c r="G15" s="69"/>
      <c r="H15" s="26"/>
      <c r="I15" s="26"/>
    </row>
    <row r="16" spans="1:9" ht="24.95" customHeight="1" x14ac:dyDescent="0.2">
      <c r="A16" s="51" t="s">
        <v>34</v>
      </c>
      <c r="B16" s="14"/>
      <c r="C16" s="197" t="s">
        <v>2</v>
      </c>
      <c r="D16" s="197"/>
      <c r="E16" s="197"/>
      <c r="F16" s="70"/>
      <c r="G16" s="197" t="s">
        <v>3</v>
      </c>
      <c r="H16" s="197"/>
      <c r="I16" s="197"/>
    </row>
    <row r="17" spans="1:9" ht="14.1" customHeight="1" x14ac:dyDescent="0.2">
      <c r="A17" s="71"/>
      <c r="B17" s="7"/>
      <c r="C17" s="203" t="s">
        <v>35</v>
      </c>
      <c r="D17" s="204"/>
      <c r="E17" s="205"/>
      <c r="F17" s="2"/>
      <c r="G17" s="203" t="s">
        <v>35</v>
      </c>
      <c r="H17" s="205"/>
      <c r="I17" s="205"/>
    </row>
    <row r="18" spans="1:9" ht="15" customHeight="1" x14ac:dyDescent="0.2">
      <c r="A18" s="14" t="s">
        <v>36</v>
      </c>
      <c r="B18" s="14"/>
      <c r="C18" s="14"/>
      <c r="D18" s="14"/>
      <c r="E18" s="52">
        <v>2.7199999999999998E-2</v>
      </c>
      <c r="F18" s="14"/>
      <c r="G18" s="29"/>
      <c r="H18" s="14"/>
      <c r="I18" s="52">
        <v>2.2499999999999999E-2</v>
      </c>
    </row>
    <row r="19" spans="1:9" ht="15" customHeight="1" x14ac:dyDescent="0.2">
      <c r="A19" s="7" t="s">
        <v>37</v>
      </c>
      <c r="B19" s="26"/>
      <c r="C19" s="11"/>
      <c r="D19" s="11"/>
      <c r="E19" s="53">
        <v>7.9000000000000008E-3</v>
      </c>
      <c r="F19" s="11"/>
      <c r="G19" s="26"/>
      <c r="H19" s="11"/>
      <c r="I19" s="53">
        <v>6.0000000000000001E-3</v>
      </c>
    </row>
    <row r="20" spans="1:9" ht="16.7" customHeight="1" x14ac:dyDescent="0.2">
      <c r="A20" s="29" t="s">
        <v>38</v>
      </c>
      <c r="B20" s="29"/>
      <c r="C20" s="18"/>
      <c r="D20" s="18"/>
      <c r="E20" s="52">
        <v>1.9300000000000001E-2</v>
      </c>
      <c r="F20" s="18"/>
      <c r="G20" s="29"/>
      <c r="H20" s="18"/>
      <c r="I20" s="52">
        <v>1.6500000000000001E-2</v>
      </c>
    </row>
    <row r="21" spans="1:9" ht="9.9499999999999993" customHeight="1" x14ac:dyDescent="0.2">
      <c r="A21" s="2"/>
      <c r="B21" s="72"/>
      <c r="C21" s="31"/>
      <c r="D21" s="31"/>
      <c r="E21" s="31"/>
      <c r="F21" s="73"/>
      <c r="G21" s="31"/>
      <c r="H21" s="31"/>
      <c r="I21" s="31"/>
    </row>
    <row r="22" spans="1:9" ht="16.7" customHeight="1" x14ac:dyDescent="0.2">
      <c r="A22" s="54" t="s">
        <v>39</v>
      </c>
      <c r="B22" s="74"/>
      <c r="C22" s="197" t="s">
        <v>22</v>
      </c>
      <c r="D22" s="185"/>
      <c r="E22" s="185"/>
      <c r="F22" s="75"/>
      <c r="G22" s="197" t="s">
        <v>23</v>
      </c>
      <c r="H22" s="197"/>
      <c r="I22" s="185"/>
    </row>
    <row r="23" spans="1:9" ht="16.7" customHeight="1" x14ac:dyDescent="0.2">
      <c r="A23" s="76"/>
      <c r="B23" s="7"/>
      <c r="C23" s="190" t="s">
        <v>35</v>
      </c>
      <c r="D23" s="191"/>
      <c r="E23" s="191"/>
      <c r="F23" s="77"/>
      <c r="G23" s="190" t="s">
        <v>35</v>
      </c>
      <c r="H23" s="198"/>
      <c r="I23" s="191"/>
    </row>
    <row r="24" spans="1:9" ht="15" customHeight="1" x14ac:dyDescent="0.2">
      <c r="A24" s="14" t="s">
        <v>40</v>
      </c>
      <c r="B24" s="14"/>
      <c r="C24" s="29"/>
      <c r="D24" s="14"/>
      <c r="E24" s="17">
        <v>105.03</v>
      </c>
      <c r="F24" s="79"/>
      <c r="G24" s="79"/>
      <c r="H24" s="79"/>
      <c r="I24" s="17">
        <v>104.9</v>
      </c>
    </row>
    <row r="25" spans="1:9" ht="16.7" customHeight="1" x14ac:dyDescent="0.2">
      <c r="A25" s="26" t="s">
        <v>41</v>
      </c>
      <c r="B25" s="7"/>
      <c r="C25" s="26"/>
      <c r="D25" s="11"/>
      <c r="E25" s="23">
        <v>0.32319999999999999</v>
      </c>
      <c r="F25" s="77"/>
      <c r="G25" s="77"/>
      <c r="H25" s="77"/>
      <c r="I25" s="23">
        <v>0.30830000000000002</v>
      </c>
    </row>
    <row r="26" spans="1:9" ht="15.75" customHeight="1" x14ac:dyDescent="0.2">
      <c r="A26" s="29" t="s">
        <v>42</v>
      </c>
      <c r="B26" s="14"/>
      <c r="C26" s="29"/>
      <c r="D26" s="18"/>
      <c r="E26" s="19">
        <v>0.991732472518566</v>
      </c>
      <c r="F26" s="79"/>
      <c r="G26" s="79"/>
      <c r="H26" s="79"/>
      <c r="I26" s="19">
        <v>0.99369483654296797</v>
      </c>
    </row>
    <row r="27" spans="1:9" ht="27.6" customHeight="1" x14ac:dyDescent="0.2">
      <c r="A27" s="26" t="s">
        <v>43</v>
      </c>
      <c r="B27" s="7"/>
      <c r="C27" s="26"/>
      <c r="D27" s="11"/>
      <c r="E27" s="23">
        <v>8.2675274814337108E-3</v>
      </c>
      <c r="F27" s="77"/>
      <c r="G27" s="77"/>
      <c r="H27" s="77"/>
      <c r="I27" s="23">
        <v>6.3051634570315696E-3</v>
      </c>
    </row>
    <row r="28" spans="1:9" ht="7.5" customHeight="1" x14ac:dyDescent="0.2">
      <c r="A28" s="54"/>
      <c r="B28" s="74"/>
      <c r="C28" s="35"/>
      <c r="D28" s="35"/>
      <c r="E28" s="35"/>
      <c r="F28" s="79"/>
      <c r="G28" s="35"/>
      <c r="H28" s="35"/>
      <c r="I28" s="35"/>
    </row>
    <row r="29" spans="1:9" ht="15" customHeight="1" x14ac:dyDescent="0.2">
      <c r="A29" s="55" t="s">
        <v>44</v>
      </c>
      <c r="C29" s="199" t="s">
        <v>22</v>
      </c>
      <c r="D29" s="200"/>
      <c r="E29" s="200"/>
      <c r="G29" s="199" t="s">
        <v>23</v>
      </c>
      <c r="H29" s="200"/>
      <c r="I29" s="200"/>
    </row>
    <row r="30" spans="1:9" ht="16.7" customHeight="1" x14ac:dyDescent="0.2">
      <c r="A30" s="56" t="s">
        <v>45</v>
      </c>
      <c r="C30" s="194" t="s">
        <v>24</v>
      </c>
      <c r="D30" s="195"/>
      <c r="E30" s="195"/>
      <c r="G30" s="196" t="s">
        <v>46</v>
      </c>
      <c r="H30" s="198"/>
      <c r="I30" s="195"/>
    </row>
    <row r="31" spans="1:9" ht="16.7" customHeight="1" x14ac:dyDescent="0.2">
      <c r="A31" s="38"/>
      <c r="B31" s="7"/>
      <c r="C31" s="26"/>
      <c r="D31" s="7"/>
      <c r="E31" s="7"/>
      <c r="F31" s="77"/>
      <c r="G31" s="77"/>
      <c r="H31" s="77"/>
      <c r="I31" s="7"/>
    </row>
    <row r="32" spans="1:9" ht="16.7" customHeight="1" x14ac:dyDescent="0.2">
      <c r="A32" s="5" t="s">
        <v>47</v>
      </c>
      <c r="B32" s="14"/>
      <c r="C32" s="29"/>
      <c r="D32" s="14"/>
      <c r="E32" s="15">
        <v>185209738000</v>
      </c>
      <c r="F32" s="79"/>
      <c r="G32" s="79"/>
      <c r="H32" s="79"/>
      <c r="I32" s="15">
        <v>179014244000</v>
      </c>
    </row>
    <row r="33" spans="1:9" ht="16.7" hidden="1" customHeight="1" x14ac:dyDescent="0.2">
      <c r="A33" s="57" t="s">
        <v>48</v>
      </c>
      <c r="E33" s="58">
        <v>2020106000</v>
      </c>
      <c r="I33" s="58">
        <v>2091761000</v>
      </c>
    </row>
    <row r="34" spans="1:9" ht="16.7" customHeight="1" x14ac:dyDescent="0.2">
      <c r="A34" s="59" t="s">
        <v>49</v>
      </c>
      <c r="B34" s="7"/>
      <c r="C34" s="26"/>
      <c r="D34" s="7"/>
      <c r="E34" s="23">
        <v>3.4599999999999999E-2</v>
      </c>
      <c r="F34" s="77"/>
      <c r="G34" s="77"/>
      <c r="H34" s="77"/>
      <c r="I34" s="11" t="s">
        <v>50</v>
      </c>
    </row>
    <row r="35" spans="1:9" ht="15" customHeight="1" x14ac:dyDescent="0.2">
      <c r="A35" s="46" t="s">
        <v>51</v>
      </c>
      <c r="B35" s="14"/>
      <c r="C35" s="29"/>
      <c r="D35" s="14"/>
      <c r="E35" s="60">
        <v>758</v>
      </c>
      <c r="F35" s="79"/>
      <c r="G35" s="79"/>
      <c r="H35" s="79"/>
      <c r="I35" s="60">
        <v>757</v>
      </c>
    </row>
    <row r="36" spans="1:9" ht="16.7" customHeight="1" x14ac:dyDescent="0.2">
      <c r="A36" s="59" t="s">
        <v>52</v>
      </c>
      <c r="B36" s="7"/>
      <c r="C36" s="26"/>
      <c r="D36" s="7"/>
      <c r="E36" s="61">
        <v>0.72399999999999998</v>
      </c>
      <c r="F36" s="77"/>
      <c r="G36" s="77"/>
      <c r="H36" s="77"/>
      <c r="I36" s="61">
        <v>0.72899999999999998</v>
      </c>
    </row>
    <row r="37" spans="1:9" ht="16.7" customHeight="1" x14ac:dyDescent="0.2">
      <c r="A37" s="5" t="s">
        <v>53</v>
      </c>
      <c r="B37" s="14"/>
      <c r="C37" s="29"/>
      <c r="D37" s="14"/>
      <c r="E37" s="19">
        <v>2.1999999999999999E-2</v>
      </c>
      <c r="F37" s="79"/>
      <c r="G37" s="79"/>
      <c r="H37" s="79"/>
      <c r="I37" s="62">
        <v>2.9000000000000001E-2</v>
      </c>
    </row>
    <row r="38" spans="1:9" ht="15" customHeight="1" x14ac:dyDescent="0.2">
      <c r="A38" s="59" t="s">
        <v>54</v>
      </c>
      <c r="B38" s="7"/>
      <c r="C38" s="26"/>
      <c r="D38" s="7"/>
      <c r="E38" s="63">
        <v>26.45</v>
      </c>
      <c r="F38" s="77"/>
      <c r="G38" s="77"/>
      <c r="H38" s="77"/>
      <c r="I38" s="64">
        <v>26.530267932313901</v>
      </c>
    </row>
    <row r="39" spans="1:9" ht="16.7" customHeight="1" x14ac:dyDescent="0.2">
      <c r="A39" s="46"/>
      <c r="B39" s="14"/>
      <c r="C39" s="80"/>
      <c r="D39" s="80"/>
      <c r="E39" s="80"/>
      <c r="F39" s="79"/>
      <c r="G39" s="79"/>
      <c r="H39" s="79"/>
      <c r="I39" s="79"/>
    </row>
    <row r="40" spans="1:9" ht="24.95" customHeight="1" x14ac:dyDescent="0.2">
      <c r="A40" s="38"/>
      <c r="B40" s="7"/>
      <c r="C40" s="186" t="s">
        <v>2</v>
      </c>
      <c r="D40" s="186"/>
      <c r="E40" s="186"/>
      <c r="F40" s="77"/>
      <c r="G40" s="186" t="s">
        <v>3</v>
      </c>
      <c r="H40" s="186"/>
      <c r="I40" s="186"/>
    </row>
    <row r="41" spans="1:9" ht="14.1" customHeight="1" x14ac:dyDescent="0.2">
      <c r="A41" s="46"/>
      <c r="B41" s="14"/>
      <c r="C41" s="194" t="s">
        <v>24</v>
      </c>
      <c r="D41" s="195"/>
      <c r="E41" s="195"/>
      <c r="F41" s="79"/>
      <c r="G41" s="194" t="s">
        <v>24</v>
      </c>
      <c r="H41" s="196"/>
      <c r="I41" s="195"/>
    </row>
    <row r="42" spans="1:9" ht="15" customHeight="1" x14ac:dyDescent="0.2">
      <c r="A42" s="38" t="s">
        <v>55</v>
      </c>
      <c r="B42" s="7"/>
      <c r="C42" s="26"/>
      <c r="D42" s="7"/>
      <c r="E42" s="21">
        <v>-268051000</v>
      </c>
      <c r="F42" s="77"/>
      <c r="G42" s="77"/>
      <c r="H42" s="77"/>
      <c r="I42" s="21">
        <v>327438000</v>
      </c>
    </row>
    <row r="43" spans="1:9" ht="16.7" customHeight="1" x14ac:dyDescent="0.2">
      <c r="A43" s="5" t="s">
        <v>56</v>
      </c>
      <c r="B43" s="14"/>
      <c r="C43" s="29"/>
      <c r="D43" s="14"/>
      <c r="E43" s="15">
        <v>112816000</v>
      </c>
      <c r="F43" s="79"/>
      <c r="G43" s="79"/>
      <c r="H43" s="79"/>
      <c r="I43" s="15">
        <v>107119000</v>
      </c>
    </row>
    <row r="44" spans="1:9" ht="15" customHeight="1" x14ac:dyDescent="0.2">
      <c r="A44" s="38" t="s">
        <v>57</v>
      </c>
      <c r="B44" s="7"/>
      <c r="C44" s="26"/>
      <c r="D44" s="11"/>
      <c r="E44" s="21">
        <v>18503000</v>
      </c>
      <c r="F44" s="77"/>
      <c r="G44" s="77"/>
      <c r="H44" s="77"/>
      <c r="I44" s="21">
        <v>24221000</v>
      </c>
    </row>
    <row r="45" spans="1:9" ht="16.7" customHeight="1" x14ac:dyDescent="0.2">
      <c r="A45" s="5" t="s">
        <v>58</v>
      </c>
      <c r="B45" s="14"/>
      <c r="C45" s="29"/>
      <c r="D45" s="18"/>
      <c r="E45" s="15">
        <v>163000</v>
      </c>
      <c r="F45" s="79"/>
      <c r="G45" s="79"/>
      <c r="H45" s="79"/>
      <c r="I45" s="15">
        <v>661000</v>
      </c>
    </row>
    <row r="46" spans="1:9" ht="16.7" customHeight="1" x14ac:dyDescent="0.2">
      <c r="A46" s="26"/>
      <c r="B46" s="26"/>
      <c r="C46" s="26"/>
      <c r="D46" s="26"/>
      <c r="E46" s="26"/>
      <c r="F46" s="77"/>
      <c r="G46" s="77"/>
      <c r="H46" s="77"/>
      <c r="I46" s="77"/>
    </row>
    <row r="47" spans="1:9" ht="16.7" customHeight="1" x14ac:dyDescent="0.2">
      <c r="A47" s="81"/>
      <c r="B47" s="81"/>
      <c r="C47" s="81"/>
      <c r="D47" s="81"/>
      <c r="E47" s="81"/>
      <c r="F47" s="81"/>
      <c r="G47" s="81"/>
      <c r="H47" s="81"/>
      <c r="I47" s="81"/>
    </row>
    <row r="48" spans="1:9" ht="9.1999999999999993" customHeight="1" x14ac:dyDescent="0.2">
      <c r="A48" s="82"/>
      <c r="B48" s="72"/>
      <c r="C48" s="4"/>
      <c r="D48" s="4"/>
      <c r="E48" s="4"/>
      <c r="F48" s="77"/>
      <c r="G48" s="4"/>
      <c r="H48" s="4"/>
      <c r="I48" s="4"/>
    </row>
    <row r="49" spans="1:9" ht="16.7" customHeight="1" x14ac:dyDescent="0.2">
      <c r="A49" s="6" t="s">
        <v>59</v>
      </c>
      <c r="B49" s="74"/>
      <c r="C49" s="192" t="s">
        <v>22</v>
      </c>
      <c r="D49" s="192"/>
      <c r="E49" s="192"/>
      <c r="F49" s="79"/>
      <c r="G49" s="192" t="s">
        <v>23</v>
      </c>
      <c r="H49" s="192"/>
      <c r="I49" s="192"/>
    </row>
    <row r="50" spans="1:9" ht="16.7" customHeight="1" x14ac:dyDescent="0.2">
      <c r="A50" s="36" t="s">
        <v>60</v>
      </c>
      <c r="B50" s="7"/>
      <c r="C50" s="190" t="s">
        <v>35</v>
      </c>
      <c r="D50" s="191"/>
      <c r="E50" s="191"/>
      <c r="F50" s="77"/>
      <c r="G50" s="190" t="s">
        <v>35</v>
      </c>
      <c r="H50" s="190"/>
      <c r="I50" s="191"/>
    </row>
    <row r="51" spans="1:9" ht="15" customHeight="1" x14ac:dyDescent="0.2">
      <c r="A51" s="46" t="s">
        <v>61</v>
      </c>
      <c r="B51" s="14"/>
      <c r="C51" s="29"/>
      <c r="D51" s="14"/>
      <c r="E51" s="15">
        <v>6854000000</v>
      </c>
      <c r="F51" s="79"/>
      <c r="G51" s="79"/>
      <c r="H51" s="79"/>
      <c r="I51" s="15">
        <v>4800000000</v>
      </c>
    </row>
    <row r="52" spans="1:9" ht="27.6" customHeight="1" x14ac:dyDescent="0.2">
      <c r="A52" s="59" t="s">
        <v>62</v>
      </c>
      <c r="B52" s="7"/>
      <c r="C52" s="26"/>
      <c r="D52" s="26"/>
      <c r="E52" s="65">
        <v>15646953000</v>
      </c>
      <c r="F52" s="77"/>
      <c r="G52" s="77"/>
      <c r="H52" s="77"/>
      <c r="I52" s="65">
        <v>15221597000</v>
      </c>
    </row>
    <row r="53" spans="1:9" ht="16.7" customHeight="1" x14ac:dyDescent="0.2">
      <c r="A53" s="5" t="s">
        <v>63</v>
      </c>
      <c r="B53" s="14"/>
      <c r="C53" s="29"/>
      <c r="D53" s="14"/>
      <c r="E53" s="39">
        <v>-201000000</v>
      </c>
      <c r="F53" s="79"/>
      <c r="G53" s="79"/>
      <c r="H53" s="79"/>
      <c r="I53" s="39">
        <v>0</v>
      </c>
    </row>
    <row r="54" spans="1:9" ht="16.7" customHeight="1" x14ac:dyDescent="0.2">
      <c r="A54" s="59" t="s">
        <v>64</v>
      </c>
      <c r="B54" s="72"/>
      <c r="C54" s="26"/>
      <c r="D54" s="7"/>
      <c r="E54" s="66">
        <v>15847953000</v>
      </c>
      <c r="F54" s="77"/>
      <c r="G54" s="77"/>
      <c r="H54" s="77"/>
      <c r="I54" s="66">
        <v>15221597000</v>
      </c>
    </row>
    <row r="55" spans="1:9" ht="16.7" customHeight="1" x14ac:dyDescent="0.2">
      <c r="E55" s="83"/>
      <c r="I55" s="83"/>
    </row>
    <row r="56" spans="1:9" ht="115.5" customHeight="1" x14ac:dyDescent="0.2">
      <c r="A56" s="193" t="s">
        <v>65</v>
      </c>
      <c r="B56" s="185"/>
      <c r="C56" s="185"/>
      <c r="D56" s="185"/>
      <c r="E56" s="185"/>
      <c r="F56" s="185"/>
      <c r="G56" s="185"/>
      <c r="H56" s="185"/>
      <c r="I56" s="185"/>
    </row>
    <row r="57" spans="1:9" ht="16.7" customHeight="1" x14ac:dyDescent="0.2">
      <c r="A57" s="185"/>
      <c r="B57" s="185"/>
      <c r="C57" s="185"/>
      <c r="D57" s="185"/>
      <c r="E57" s="185"/>
      <c r="F57" s="185"/>
      <c r="G57" s="185"/>
      <c r="H57" s="185"/>
      <c r="I57" s="185"/>
    </row>
    <row r="58" spans="1:9" ht="16.7" customHeight="1" x14ac:dyDescent="0.2">
      <c r="A58" s="185"/>
      <c r="B58" s="185"/>
      <c r="C58" s="185"/>
      <c r="D58" s="185"/>
      <c r="E58" s="185"/>
      <c r="F58" s="185"/>
      <c r="G58" s="185"/>
      <c r="H58" s="185"/>
      <c r="I58" s="185"/>
    </row>
    <row r="59" spans="1:9" ht="14.1" customHeight="1" x14ac:dyDescent="0.2">
      <c r="A59" s="185"/>
      <c r="B59" s="185"/>
      <c r="C59" s="185"/>
      <c r="D59" s="185"/>
      <c r="E59" s="185"/>
      <c r="F59" s="185"/>
      <c r="G59" s="185"/>
      <c r="H59" s="185"/>
      <c r="I59" s="185"/>
    </row>
    <row r="60" spans="1:9" ht="14.1" customHeight="1" x14ac:dyDescent="0.2">
      <c r="A60" s="185"/>
      <c r="B60" s="185"/>
      <c r="C60" s="185"/>
      <c r="D60" s="185"/>
      <c r="E60" s="185"/>
      <c r="F60" s="185"/>
      <c r="G60" s="185"/>
      <c r="H60" s="185"/>
      <c r="I60" s="185"/>
    </row>
    <row r="61" spans="1:9" ht="14.1" customHeight="1" x14ac:dyDescent="0.2">
      <c r="A61" s="185"/>
      <c r="B61" s="185"/>
      <c r="C61" s="185"/>
      <c r="D61" s="185"/>
      <c r="E61" s="185"/>
      <c r="F61" s="185"/>
      <c r="G61" s="185"/>
      <c r="H61" s="185"/>
      <c r="I61" s="185"/>
    </row>
    <row r="62" spans="1:9" ht="14.1" customHeight="1" x14ac:dyDescent="0.2">
      <c r="A62" s="185"/>
      <c r="B62" s="185"/>
      <c r="C62" s="185"/>
      <c r="D62" s="185"/>
      <c r="E62" s="185"/>
      <c r="F62" s="185"/>
      <c r="G62" s="185"/>
      <c r="H62" s="185"/>
      <c r="I62" s="185"/>
    </row>
  </sheetData>
  <mergeCells count="34">
    <mergeCell ref="A2:I2"/>
    <mergeCell ref="A1:I1"/>
    <mergeCell ref="G16:I16"/>
    <mergeCell ref="C16:E16"/>
    <mergeCell ref="C17:E17"/>
    <mergeCell ref="G17:I17"/>
    <mergeCell ref="C4:E4"/>
    <mergeCell ref="C5:E5"/>
    <mergeCell ref="G5:I5"/>
    <mergeCell ref="G4:I4"/>
    <mergeCell ref="A3:I3"/>
    <mergeCell ref="G22:I22"/>
    <mergeCell ref="G23:I23"/>
    <mergeCell ref="C23:E23"/>
    <mergeCell ref="C22:E22"/>
    <mergeCell ref="C30:E30"/>
    <mergeCell ref="C29:E29"/>
    <mergeCell ref="G30:I30"/>
    <mergeCell ref="G29:I29"/>
    <mergeCell ref="C41:E41"/>
    <mergeCell ref="C40:E40"/>
    <mergeCell ref="G40:I40"/>
    <mergeCell ref="G41:I41"/>
    <mergeCell ref="C49:E49"/>
    <mergeCell ref="C50:E50"/>
    <mergeCell ref="G50:I50"/>
    <mergeCell ref="G49:I49"/>
    <mergeCell ref="A62:I62"/>
    <mergeCell ref="A61:I61"/>
    <mergeCell ref="A60:I60"/>
    <mergeCell ref="A56:I56"/>
    <mergeCell ref="A57:I57"/>
    <mergeCell ref="A58:I58"/>
    <mergeCell ref="A59:I59"/>
  </mergeCells>
  <pageMargins left="0.75" right="0.75" top="1" bottom="1" header="0.5" footer="0.5"/>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Ruler="0" workbookViewId="0">
      <selection sqref="A1:E1"/>
    </sheetView>
  </sheetViews>
  <sheetFormatPr defaultColWidth="13.7109375" defaultRowHeight="12.75" x14ac:dyDescent="0.2"/>
  <cols>
    <col min="1" max="1" width="47" customWidth="1"/>
    <col min="2" max="2" width="0.28515625" customWidth="1"/>
    <col min="3" max="3" width="20.42578125" customWidth="1"/>
    <col min="4" max="4" width="0" hidden="1" customWidth="1"/>
    <col min="5" max="5" width="28.85546875" customWidth="1"/>
    <col min="6" max="6" width="0" hidden="1" customWidth="1"/>
    <col min="7" max="7" width="20.140625" customWidth="1"/>
    <col min="8" max="8" width="0" hidden="1" customWidth="1"/>
    <col min="9" max="26" width="20.140625" customWidth="1"/>
  </cols>
  <sheetData>
    <row r="1" spans="1:9" ht="15.75" customHeight="1" x14ac:dyDescent="0.2">
      <c r="A1" s="185"/>
      <c r="B1" s="185"/>
      <c r="C1" s="185"/>
      <c r="D1" s="185"/>
      <c r="E1" s="185"/>
    </row>
    <row r="2" spans="1:9" ht="30" customHeight="1" x14ac:dyDescent="0.2">
      <c r="A2" s="84">
        <v>44377</v>
      </c>
      <c r="C2" s="85" t="s">
        <v>66</v>
      </c>
      <c r="E2" s="85" t="s">
        <v>67</v>
      </c>
      <c r="G2" s="85" t="s">
        <v>68</v>
      </c>
      <c r="I2" s="85" t="s">
        <v>69</v>
      </c>
    </row>
    <row r="3" spans="1:9" ht="16.7" customHeight="1" x14ac:dyDescent="0.2">
      <c r="A3" s="86" t="s">
        <v>70</v>
      </c>
      <c r="C3" s="105"/>
      <c r="E3" s="105"/>
      <c r="G3" s="105"/>
      <c r="I3" s="105"/>
    </row>
    <row r="4" spans="1:9" ht="16.7" customHeight="1" x14ac:dyDescent="0.2">
      <c r="A4" s="87" t="s">
        <v>71</v>
      </c>
      <c r="C4" s="58">
        <v>8225622000</v>
      </c>
      <c r="D4" s="88"/>
      <c r="E4" s="89">
        <v>2.2000000000000001E-3</v>
      </c>
      <c r="F4" s="88"/>
      <c r="G4" s="90">
        <v>2.4700000000000002</v>
      </c>
      <c r="H4" s="88"/>
      <c r="I4" s="91">
        <v>15</v>
      </c>
    </row>
    <row r="5" spans="1:9" ht="25.9" customHeight="1" x14ac:dyDescent="0.2">
      <c r="A5" s="92" t="s">
        <v>72</v>
      </c>
      <c r="C5" s="101">
        <v>125000000</v>
      </c>
      <c r="E5" s="183">
        <v>0.04</v>
      </c>
      <c r="G5" s="184">
        <v>9.01</v>
      </c>
      <c r="I5" s="94">
        <v>1</v>
      </c>
    </row>
    <row r="6" spans="1:9" ht="25.9" customHeight="1" x14ac:dyDescent="0.2">
      <c r="A6" s="57" t="s">
        <v>73</v>
      </c>
      <c r="C6" s="95">
        <f>+C4+C5</f>
        <v>8350622000</v>
      </c>
      <c r="E6" s="96">
        <v>2.8E-3</v>
      </c>
      <c r="G6" s="97">
        <v>2.56</v>
      </c>
      <c r="I6" s="98">
        <f>+I4+I5</f>
        <v>16</v>
      </c>
    </row>
    <row r="7" spans="1:9" ht="25.9" customHeight="1" x14ac:dyDescent="0.2">
      <c r="A7" s="87" t="s">
        <v>74</v>
      </c>
      <c r="C7" s="99">
        <v>533519000</v>
      </c>
      <c r="D7" s="88"/>
      <c r="E7" s="89">
        <v>3.6799999999999999E-2</v>
      </c>
      <c r="F7" s="88"/>
      <c r="G7" s="90">
        <v>13.939726027397301</v>
      </c>
      <c r="H7" s="88"/>
      <c r="I7" s="100">
        <v>4</v>
      </c>
    </row>
    <row r="8" spans="1:9" ht="16.7" customHeight="1" x14ac:dyDescent="0.2">
      <c r="A8" s="87" t="s">
        <v>75</v>
      </c>
      <c r="C8" s="99">
        <v>396183000</v>
      </c>
      <c r="D8" s="88"/>
      <c r="E8" s="89">
        <v>2.8899999999999999E-2</v>
      </c>
      <c r="F8" s="88"/>
      <c r="G8" s="90">
        <v>35.868493150684898</v>
      </c>
      <c r="H8" s="88"/>
      <c r="I8" s="88" t="s">
        <v>76</v>
      </c>
    </row>
    <row r="9" spans="1:9" ht="16.7" customHeight="1" x14ac:dyDescent="0.2">
      <c r="A9" s="87" t="s">
        <v>77</v>
      </c>
      <c r="C9" s="101">
        <v>423742000</v>
      </c>
      <c r="D9" s="88"/>
      <c r="E9" s="89">
        <v>6.25E-2</v>
      </c>
      <c r="F9" s="88"/>
      <c r="G9" s="90">
        <v>38.321095890411002</v>
      </c>
      <c r="H9" s="88"/>
      <c r="I9" s="88" t="s">
        <v>76</v>
      </c>
    </row>
    <row r="10" spans="1:9" ht="16.7" customHeight="1" x14ac:dyDescent="0.2">
      <c r="A10" s="102" t="s">
        <v>78</v>
      </c>
      <c r="C10" s="103">
        <f>SUM(C6:C9)</f>
        <v>9704066000</v>
      </c>
    </row>
    <row r="11" spans="1:9" ht="16.7" customHeight="1" x14ac:dyDescent="0.2">
      <c r="C11" s="83"/>
    </row>
    <row r="12" spans="1:9" ht="26.65" customHeight="1" x14ac:dyDescent="0.2">
      <c r="A12" s="84">
        <v>44286</v>
      </c>
      <c r="C12" s="85" t="s">
        <v>66</v>
      </c>
      <c r="E12" s="85" t="s">
        <v>67</v>
      </c>
      <c r="G12" s="85" t="s">
        <v>68</v>
      </c>
      <c r="I12" s="85" t="s">
        <v>69</v>
      </c>
    </row>
    <row r="13" spans="1:9" ht="16.7" customHeight="1" x14ac:dyDescent="0.2">
      <c r="A13" s="86" t="s">
        <v>70</v>
      </c>
      <c r="C13" s="104"/>
      <c r="E13" s="105"/>
      <c r="G13" s="105"/>
      <c r="I13" s="105"/>
    </row>
    <row r="14" spans="1:9" ht="16.7" customHeight="1" x14ac:dyDescent="0.2">
      <c r="A14" s="87" t="s">
        <v>71</v>
      </c>
      <c r="C14" s="58">
        <v>11676062000</v>
      </c>
      <c r="D14" s="88"/>
      <c r="E14" s="89">
        <v>2.3999999999999998E-3</v>
      </c>
      <c r="F14" s="88"/>
      <c r="G14" s="90">
        <v>3.29</v>
      </c>
      <c r="H14" s="88"/>
      <c r="I14" s="106">
        <v>19</v>
      </c>
    </row>
    <row r="15" spans="1:9" ht="25.9" customHeight="1" x14ac:dyDescent="0.2">
      <c r="A15" s="87" t="s">
        <v>74</v>
      </c>
      <c r="C15" s="99">
        <v>443458000</v>
      </c>
      <c r="D15" s="88"/>
      <c r="E15" s="89">
        <v>3.6999999999999998E-2</v>
      </c>
      <c r="F15" s="88"/>
      <c r="G15" s="90">
        <v>10.3890410958904</v>
      </c>
      <c r="H15" s="88"/>
      <c r="I15" s="100">
        <v>4</v>
      </c>
    </row>
    <row r="16" spans="1:9" ht="16.7" customHeight="1" x14ac:dyDescent="0.2">
      <c r="A16" s="87" t="s">
        <v>75</v>
      </c>
      <c r="C16" s="99">
        <v>395891000</v>
      </c>
      <c r="D16" s="88"/>
      <c r="E16" s="89">
        <v>2.9100000000000001E-2</v>
      </c>
      <c r="F16" s="88"/>
      <c r="G16" s="90">
        <v>38.860273972602698</v>
      </c>
      <c r="H16" s="88"/>
      <c r="I16" s="88" t="s">
        <v>76</v>
      </c>
    </row>
    <row r="17" spans="1:9" ht="16.7" customHeight="1" x14ac:dyDescent="0.2">
      <c r="A17" s="87" t="s">
        <v>77</v>
      </c>
      <c r="C17" s="101">
        <v>423337000</v>
      </c>
      <c r="D17" s="88"/>
      <c r="E17" s="89">
        <v>6.25E-2</v>
      </c>
      <c r="F17" s="88"/>
      <c r="G17" s="90">
        <v>41.312876712328801</v>
      </c>
      <c r="H17" s="88"/>
      <c r="I17" s="88" t="s">
        <v>76</v>
      </c>
    </row>
    <row r="18" spans="1:9" ht="16.7" customHeight="1" x14ac:dyDescent="0.2">
      <c r="A18" s="102" t="s">
        <v>78</v>
      </c>
      <c r="C18" s="103">
        <f>SUM(C14:C17)</f>
        <v>12938748000</v>
      </c>
    </row>
    <row r="19" spans="1:9" ht="16.7" customHeight="1" x14ac:dyDescent="0.2">
      <c r="C19" s="83"/>
    </row>
    <row r="20" spans="1:9" ht="26.65" customHeight="1" x14ac:dyDescent="0.2">
      <c r="A20" s="107" t="s">
        <v>79</v>
      </c>
      <c r="C20" s="107" t="s">
        <v>22</v>
      </c>
      <c r="D20" s="108"/>
      <c r="E20" s="107" t="s">
        <v>23</v>
      </c>
    </row>
    <row r="21" spans="1:9" ht="16.7" customHeight="1" x14ac:dyDescent="0.2">
      <c r="A21" s="109" t="s">
        <v>80</v>
      </c>
      <c r="C21" s="78" t="s">
        <v>81</v>
      </c>
      <c r="D21" s="92"/>
      <c r="E21" s="78" t="s">
        <v>81</v>
      </c>
    </row>
    <row r="22" spans="1:9" ht="16.7" customHeight="1" x14ac:dyDescent="0.2">
      <c r="A22" s="92" t="s">
        <v>82</v>
      </c>
      <c r="C22" s="92"/>
      <c r="D22" s="92"/>
      <c r="E22" s="92"/>
    </row>
    <row r="23" spans="1:9" ht="16.7" customHeight="1" x14ac:dyDescent="0.2">
      <c r="A23" s="57" t="s">
        <v>83</v>
      </c>
      <c r="C23" s="58">
        <v>8224426000</v>
      </c>
      <c r="D23" s="88"/>
      <c r="E23" s="58">
        <v>11674486000</v>
      </c>
    </row>
    <row r="24" spans="1:9" ht="27.6" customHeight="1" x14ac:dyDescent="0.2">
      <c r="A24" s="110" t="s">
        <v>84</v>
      </c>
      <c r="C24" s="99">
        <v>1054702000</v>
      </c>
      <c r="D24" s="88"/>
      <c r="E24" s="99">
        <v>839349000</v>
      </c>
    </row>
    <row r="25" spans="1:9" ht="16.7" customHeight="1" x14ac:dyDescent="0.2">
      <c r="A25" s="110" t="s">
        <v>85</v>
      </c>
      <c r="C25" s="99">
        <v>1196000</v>
      </c>
      <c r="D25" s="88"/>
      <c r="E25" s="99">
        <v>1576000</v>
      </c>
    </row>
    <row r="26" spans="1:9" ht="16.7" customHeight="1" x14ac:dyDescent="0.2">
      <c r="A26" s="57" t="s">
        <v>86</v>
      </c>
      <c r="C26" s="101">
        <v>423742000</v>
      </c>
      <c r="D26" s="87"/>
      <c r="E26" s="101">
        <v>423337000</v>
      </c>
    </row>
    <row r="27" spans="1:9" ht="16.7" customHeight="1" x14ac:dyDescent="0.2">
      <c r="A27" s="110" t="s">
        <v>87</v>
      </c>
      <c r="C27" s="103">
        <v>9704066000</v>
      </c>
      <c r="D27" s="87"/>
      <c r="E27" s="103">
        <v>12938748000</v>
      </c>
    </row>
    <row r="28" spans="1:9" ht="16.7" customHeight="1" x14ac:dyDescent="0.2">
      <c r="C28" s="113"/>
      <c r="E28" s="113"/>
    </row>
    <row r="29" spans="1:9" ht="16.7" customHeight="1" x14ac:dyDescent="0.2">
      <c r="A29" s="92" t="s">
        <v>88</v>
      </c>
      <c r="C29" s="111">
        <v>3.9065423269613602</v>
      </c>
      <c r="E29" s="111">
        <v>4.7556407945555499</v>
      </c>
    </row>
    <row r="30" spans="1:9" ht="16.7" customHeight="1" x14ac:dyDescent="0.2">
      <c r="A30" s="92" t="s">
        <v>89</v>
      </c>
      <c r="C30" s="111">
        <v>6.5277805845683803</v>
      </c>
      <c r="E30" s="111">
        <v>6.4316701926992703</v>
      </c>
    </row>
    <row r="31" spans="1:9" ht="16.7" customHeight="1" x14ac:dyDescent="0.2"/>
    <row r="32" spans="1:9" ht="29.1" customHeight="1" x14ac:dyDescent="0.2">
      <c r="A32" s="85" t="s">
        <v>90</v>
      </c>
      <c r="C32" s="107" t="s">
        <v>2</v>
      </c>
      <c r="D32" s="1"/>
      <c r="E32" s="107" t="s">
        <v>3</v>
      </c>
    </row>
    <row r="33" spans="1:5" ht="16.7" customHeight="1" x14ac:dyDescent="0.2">
      <c r="A33" s="109"/>
      <c r="C33" s="78" t="s">
        <v>81</v>
      </c>
      <c r="E33" s="78" t="s">
        <v>81</v>
      </c>
    </row>
    <row r="34" spans="1:5" ht="27.6" customHeight="1" x14ac:dyDescent="0.2">
      <c r="A34" s="92" t="s">
        <v>91</v>
      </c>
      <c r="C34" s="112">
        <v>8.9999999999999993E-3</v>
      </c>
      <c r="D34" s="88"/>
      <c r="E34" s="112">
        <v>6.0000000000000001E-3</v>
      </c>
    </row>
    <row r="35" spans="1:5" ht="16.7" customHeight="1" x14ac:dyDescent="0.2">
      <c r="A35" s="57" t="s">
        <v>83</v>
      </c>
      <c r="C35" s="112">
        <v>2.3553404889083201E-3</v>
      </c>
      <c r="D35" s="88"/>
      <c r="E35" s="112">
        <v>3.0000000000000001E-3</v>
      </c>
    </row>
    <row r="36" spans="1:5" ht="27.6" customHeight="1" x14ac:dyDescent="0.2">
      <c r="A36" s="57" t="s">
        <v>92</v>
      </c>
      <c r="C36" s="112">
        <v>4.54426062450504E-2</v>
      </c>
      <c r="D36" s="88"/>
      <c r="E36" s="112">
        <v>3.9E-2</v>
      </c>
    </row>
    <row r="37" spans="1:5" ht="16.7" customHeight="1" x14ac:dyDescent="0.2">
      <c r="A37" s="110" t="s">
        <v>85</v>
      </c>
      <c r="C37" s="112">
        <v>1.9E-2</v>
      </c>
      <c r="D37" s="88"/>
      <c r="E37" s="112">
        <v>2.1000000000000001E-2</v>
      </c>
    </row>
    <row r="38" spans="1:5" ht="16.7" customHeight="1" x14ac:dyDescent="0.2">
      <c r="A38" s="57" t="s">
        <v>93</v>
      </c>
      <c r="C38" s="112">
        <v>6.7287831109999002E-2</v>
      </c>
      <c r="D38" s="11"/>
      <c r="E38" s="112">
        <v>6.8000000000000005E-2</v>
      </c>
    </row>
    <row r="39" spans="1:5" ht="16.7" customHeight="1" x14ac:dyDescent="0.2"/>
    <row r="40" spans="1:5" ht="66.599999999999994" customHeight="1" x14ac:dyDescent="0.2">
      <c r="A40" s="193" t="s">
        <v>94</v>
      </c>
      <c r="B40" s="193"/>
      <c r="C40" s="193"/>
      <c r="D40" s="193"/>
      <c r="E40" s="193"/>
    </row>
    <row r="41" spans="1:5" ht="16.7" customHeight="1" x14ac:dyDescent="0.2"/>
    <row r="42" spans="1:5" ht="16.7" customHeight="1" x14ac:dyDescent="0.2"/>
    <row r="43" spans="1:5" ht="16.7" customHeight="1" x14ac:dyDescent="0.2"/>
    <row r="44" spans="1:5" ht="16.7" customHeight="1" x14ac:dyDescent="0.2"/>
    <row r="45" spans="1:5" ht="16.7" customHeight="1" x14ac:dyDescent="0.2"/>
  </sheetData>
  <mergeCells count="2">
    <mergeCell ref="A1:E1"/>
    <mergeCell ref="A40:E40"/>
  </mergeCells>
  <pageMargins left="0.75" right="0.75" top="1" bottom="1" header="0.5" footer="0.5"/>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Ruler="0" workbookViewId="0">
      <selection sqref="A1:D1"/>
    </sheetView>
  </sheetViews>
  <sheetFormatPr defaultColWidth="13.7109375" defaultRowHeight="12.75" x14ac:dyDescent="0.2"/>
  <cols>
    <col min="1" max="1" width="80.42578125" customWidth="1"/>
    <col min="2" max="2" width="13.85546875" customWidth="1"/>
    <col min="3" max="3" width="0" hidden="1" customWidth="1"/>
    <col min="4" max="4" width="18.28515625" customWidth="1"/>
    <col min="5" max="27" width="20.140625" customWidth="1"/>
  </cols>
  <sheetData>
    <row r="1" spans="1:4" ht="16.7" customHeight="1" x14ac:dyDescent="0.2">
      <c r="A1" s="207" t="s">
        <v>95</v>
      </c>
      <c r="B1" s="185"/>
      <c r="C1" s="185"/>
      <c r="D1" s="185"/>
    </row>
    <row r="2" spans="1:4" ht="16.7" customHeight="1" x14ac:dyDescent="0.2">
      <c r="A2" s="187" t="s">
        <v>96</v>
      </c>
      <c r="B2" s="185"/>
      <c r="C2" s="185"/>
      <c r="D2" s="185"/>
    </row>
    <row r="3" spans="1:4" ht="16.7" customHeight="1" x14ac:dyDescent="0.2">
      <c r="A3" s="188" t="s">
        <v>97</v>
      </c>
      <c r="B3" s="185"/>
      <c r="C3" s="185"/>
      <c r="D3" s="185"/>
    </row>
    <row r="4" spans="1:4" ht="30" customHeight="1" x14ac:dyDescent="0.2">
      <c r="A4" s="29"/>
      <c r="B4" s="115">
        <v>44377</v>
      </c>
      <c r="D4" s="115">
        <v>44196</v>
      </c>
    </row>
    <row r="5" spans="1:4" ht="16.7" customHeight="1" x14ac:dyDescent="0.2">
      <c r="A5" s="26"/>
      <c r="B5" s="67" t="s">
        <v>24</v>
      </c>
      <c r="D5" s="78"/>
    </row>
    <row r="6" spans="1:4" ht="16.7" customHeight="1" x14ac:dyDescent="0.2">
      <c r="A6" s="70" t="s">
        <v>98</v>
      </c>
    </row>
    <row r="7" spans="1:4" ht="27.6" customHeight="1" x14ac:dyDescent="0.2">
      <c r="A7" s="26" t="s">
        <v>99</v>
      </c>
      <c r="B7" s="116">
        <v>7840046000</v>
      </c>
      <c r="D7" s="116">
        <v>14650922000</v>
      </c>
    </row>
    <row r="8" spans="1:4" ht="16.7" customHeight="1" x14ac:dyDescent="0.2">
      <c r="A8" s="29" t="s">
        <v>100</v>
      </c>
      <c r="B8" s="117">
        <v>2020106000</v>
      </c>
      <c r="D8" s="117">
        <v>1596153000</v>
      </c>
    </row>
    <row r="9" spans="1:4" ht="16.7" customHeight="1" x14ac:dyDescent="0.2">
      <c r="A9" s="26" t="s">
        <v>101</v>
      </c>
      <c r="B9" s="117">
        <v>1281230000</v>
      </c>
      <c r="C9" s="118"/>
      <c r="D9" s="117">
        <v>1384764000</v>
      </c>
    </row>
    <row r="10" spans="1:4" ht="16.7" customHeight="1" x14ac:dyDescent="0.2">
      <c r="A10" s="29" t="s">
        <v>102</v>
      </c>
      <c r="B10" s="117">
        <v>866547000</v>
      </c>
      <c r="C10" s="118"/>
      <c r="D10" s="117">
        <v>1261667000</v>
      </c>
    </row>
    <row r="11" spans="1:4" ht="16.7" customHeight="1" x14ac:dyDescent="0.2">
      <c r="A11" s="26" t="s">
        <v>103</v>
      </c>
      <c r="B11" s="117">
        <v>31571000</v>
      </c>
      <c r="C11" s="118"/>
      <c r="D11" s="117">
        <v>47174000</v>
      </c>
    </row>
    <row r="12" spans="1:4" ht="16.7" customHeight="1" x14ac:dyDescent="0.2">
      <c r="A12" s="29" t="s">
        <v>104</v>
      </c>
      <c r="B12" s="117">
        <v>85177000</v>
      </c>
      <c r="C12" s="118"/>
      <c r="D12" s="117">
        <v>146433000</v>
      </c>
    </row>
    <row r="13" spans="1:4" ht="16.7" customHeight="1" x14ac:dyDescent="0.2">
      <c r="A13" s="26" t="s">
        <v>105</v>
      </c>
      <c r="B13" s="117">
        <v>60376000</v>
      </c>
      <c r="C13" s="118"/>
      <c r="D13" s="117">
        <v>95937000</v>
      </c>
    </row>
    <row r="14" spans="1:4" ht="16.7" customHeight="1" x14ac:dyDescent="0.2">
      <c r="A14" s="29" t="s">
        <v>106</v>
      </c>
      <c r="B14" s="117">
        <v>70000000</v>
      </c>
      <c r="C14" s="119"/>
      <c r="D14" s="117">
        <v>91525000</v>
      </c>
    </row>
    <row r="15" spans="1:4" ht="16.7" customHeight="1" x14ac:dyDescent="0.2">
      <c r="A15" s="26" t="s">
        <v>107</v>
      </c>
      <c r="B15" s="93">
        <v>247059000</v>
      </c>
      <c r="C15" s="120"/>
      <c r="D15" s="93">
        <v>241346000</v>
      </c>
    </row>
    <row r="16" spans="1:4" ht="16.7" customHeight="1" x14ac:dyDescent="0.2">
      <c r="A16" s="121" t="s">
        <v>108</v>
      </c>
      <c r="B16" s="122">
        <f>SUM(B7:B15)</f>
        <v>12502112000</v>
      </c>
      <c r="C16" s="128"/>
      <c r="D16" s="122">
        <f>SUM(D7:D15)</f>
        <v>19515921000</v>
      </c>
    </row>
    <row r="17" spans="1:4" ht="16.7" customHeight="1" x14ac:dyDescent="0.2">
      <c r="A17" s="114" t="s">
        <v>109</v>
      </c>
      <c r="B17" s="129"/>
      <c r="D17" s="129"/>
    </row>
    <row r="18" spans="1:4" ht="16.7" customHeight="1" x14ac:dyDescent="0.2">
      <c r="A18" s="123" t="s">
        <v>110</v>
      </c>
    </row>
    <row r="19" spans="1:4" ht="16.7" customHeight="1" x14ac:dyDescent="0.2">
      <c r="A19" s="26" t="s">
        <v>111</v>
      </c>
      <c r="B19" s="116">
        <v>8350622000</v>
      </c>
      <c r="D19" s="116">
        <v>15143898000</v>
      </c>
    </row>
    <row r="20" spans="1:4" ht="16.7" customHeight="1" x14ac:dyDescent="0.2">
      <c r="A20" s="29" t="s">
        <v>112</v>
      </c>
      <c r="B20" s="117">
        <v>533519000</v>
      </c>
      <c r="C20" s="118"/>
      <c r="D20" s="117">
        <v>283830000</v>
      </c>
    </row>
    <row r="21" spans="1:4" ht="16.7" customHeight="1" x14ac:dyDescent="0.2">
      <c r="A21" s="26" t="s">
        <v>113</v>
      </c>
      <c r="B21" s="117">
        <v>396183000</v>
      </c>
      <c r="C21" s="119"/>
      <c r="D21" s="117">
        <v>395609000</v>
      </c>
    </row>
    <row r="22" spans="1:4" ht="16.7" customHeight="1" x14ac:dyDescent="0.2">
      <c r="A22" s="29" t="s">
        <v>114</v>
      </c>
      <c r="B22" s="117">
        <v>423742000</v>
      </c>
      <c r="C22" s="118"/>
      <c r="D22" s="117">
        <v>286183000</v>
      </c>
    </row>
    <row r="23" spans="1:4" ht="16.7" customHeight="1" x14ac:dyDescent="0.2">
      <c r="A23" s="26" t="s">
        <v>115</v>
      </c>
      <c r="B23" s="117">
        <v>14208000</v>
      </c>
      <c r="C23" s="118"/>
      <c r="D23" s="117">
        <v>11058000</v>
      </c>
    </row>
    <row r="24" spans="1:4" ht="16.7" customHeight="1" x14ac:dyDescent="0.2">
      <c r="A24" s="29" t="s">
        <v>116</v>
      </c>
      <c r="B24" s="117">
        <v>119472000</v>
      </c>
      <c r="C24" s="118"/>
      <c r="D24" s="117">
        <v>135838000</v>
      </c>
    </row>
    <row r="25" spans="1:4" ht="16.7" customHeight="1" x14ac:dyDescent="0.2">
      <c r="A25" s="26" t="s">
        <v>117</v>
      </c>
      <c r="B25" s="117">
        <v>60507000</v>
      </c>
      <c r="C25" s="118"/>
      <c r="D25" s="117">
        <v>65480000</v>
      </c>
    </row>
    <row r="26" spans="1:4" ht="16.7" customHeight="1" x14ac:dyDescent="0.2">
      <c r="A26" s="29" t="s">
        <v>118</v>
      </c>
      <c r="B26" s="117">
        <v>17956000</v>
      </c>
      <c r="C26" s="119"/>
      <c r="D26" s="117">
        <v>21666000</v>
      </c>
    </row>
    <row r="27" spans="1:4" ht="16.7" customHeight="1" x14ac:dyDescent="0.2">
      <c r="A27" s="26" t="s">
        <v>119</v>
      </c>
      <c r="B27" s="93">
        <v>101848000</v>
      </c>
      <c r="D27" s="93">
        <v>83433000</v>
      </c>
    </row>
    <row r="28" spans="1:4" ht="16.7" customHeight="1" x14ac:dyDescent="0.2">
      <c r="A28" s="121" t="s">
        <v>120</v>
      </c>
      <c r="B28" s="124">
        <f>SUM(B19:B27)</f>
        <v>10018057000</v>
      </c>
      <c r="C28" s="109"/>
      <c r="D28" s="124">
        <f>SUM(D19:D27)</f>
        <v>16426995000</v>
      </c>
    </row>
    <row r="29" spans="1:4" ht="16.7" customHeight="1" x14ac:dyDescent="0.2">
      <c r="A29" s="125" t="s">
        <v>121</v>
      </c>
    </row>
    <row r="30" spans="1:4" ht="39.200000000000003" customHeight="1" x14ac:dyDescent="0.2">
      <c r="A30" s="29" t="s">
        <v>122</v>
      </c>
      <c r="B30" s="117">
        <v>702550000</v>
      </c>
      <c r="D30" s="117">
        <v>977501000</v>
      </c>
    </row>
    <row r="31" spans="1:4" ht="27.6" customHeight="1" x14ac:dyDescent="0.2">
      <c r="A31" s="26" t="s">
        <v>123</v>
      </c>
      <c r="B31" s="117">
        <v>2737000</v>
      </c>
      <c r="D31" s="117">
        <v>2737000</v>
      </c>
    </row>
    <row r="32" spans="1:4" ht="16.7" customHeight="1" x14ac:dyDescent="0.2">
      <c r="A32" s="29" t="s">
        <v>124</v>
      </c>
      <c r="B32" s="117">
        <v>5170387000</v>
      </c>
      <c r="D32" s="117">
        <v>5163794000</v>
      </c>
    </row>
    <row r="33" spans="1:4" ht="16.7" customHeight="1" x14ac:dyDescent="0.2">
      <c r="A33" s="26" t="s">
        <v>125</v>
      </c>
      <c r="B33" s="117">
        <v>307249000</v>
      </c>
      <c r="D33" s="117">
        <v>641601000</v>
      </c>
    </row>
    <row r="34" spans="1:4" ht="16.7" customHeight="1" x14ac:dyDescent="0.2">
      <c r="A34" s="29" t="s">
        <v>126</v>
      </c>
      <c r="B34" s="117">
        <v>1147953000</v>
      </c>
      <c r="D34" s="117">
        <v>1025756000</v>
      </c>
    </row>
    <row r="35" spans="1:4" ht="16.7" customHeight="1" x14ac:dyDescent="0.2">
      <c r="A35" s="26" t="s">
        <v>127</v>
      </c>
      <c r="B35" s="93">
        <v>-4846821000</v>
      </c>
      <c r="D35" s="93">
        <v>-4722463000</v>
      </c>
    </row>
    <row r="36" spans="1:4" ht="16.7" customHeight="1" x14ac:dyDescent="0.2">
      <c r="A36" s="121" t="s">
        <v>128</v>
      </c>
      <c r="B36" s="126">
        <f>SUM(B30:B35)</f>
        <v>2484055000</v>
      </c>
      <c r="D36" s="126">
        <f>SUM(D30:D35)</f>
        <v>3088926000</v>
      </c>
    </row>
    <row r="37" spans="1:4" ht="16.7" customHeight="1" x14ac:dyDescent="0.2">
      <c r="A37" s="127" t="s">
        <v>129</v>
      </c>
      <c r="B37" s="122">
        <f>SUM(B28+B36)</f>
        <v>12502112000</v>
      </c>
      <c r="D37" s="122">
        <f>SUM(D28+D36)</f>
        <v>19515921000</v>
      </c>
    </row>
    <row r="38" spans="1:4" ht="16.7" customHeight="1" x14ac:dyDescent="0.2">
      <c r="B38" s="83"/>
      <c r="D38" s="83"/>
    </row>
    <row r="39" spans="1:4" ht="16.7" customHeight="1" x14ac:dyDescent="0.2"/>
    <row r="40" spans="1:4" ht="16.7" customHeight="1" x14ac:dyDescent="0.2"/>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sheetData>
  <mergeCells count="3">
    <mergeCell ref="A2:D2"/>
    <mergeCell ref="A1:D1"/>
    <mergeCell ref="A3:D3"/>
  </mergeCells>
  <pageMargins left="0.75" right="0.75" top="1" bottom="1" header="0.5" footer="0.5"/>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Ruler="0" workbookViewId="0">
      <selection sqref="A1:H1"/>
    </sheetView>
  </sheetViews>
  <sheetFormatPr defaultColWidth="13.7109375" defaultRowHeight="12.75" x14ac:dyDescent="0.2"/>
  <cols>
    <col min="1" max="1" width="62.140625" customWidth="1"/>
    <col min="2" max="2" width="11.85546875" customWidth="1"/>
    <col min="3" max="3" width="0.28515625" customWidth="1"/>
    <col min="4" max="4" width="11.85546875" customWidth="1"/>
    <col min="5" max="5" width="0.28515625" customWidth="1"/>
    <col min="6" max="6" width="12.85546875" customWidth="1"/>
    <col min="7" max="7" width="0.28515625" customWidth="1"/>
    <col min="8" max="8" width="12.85546875" customWidth="1"/>
    <col min="9" max="15" width="20.140625" customWidth="1"/>
  </cols>
  <sheetData>
    <row r="1" spans="1:8" ht="16.7" customHeight="1" x14ac:dyDescent="0.2">
      <c r="A1" s="207" t="s">
        <v>95</v>
      </c>
      <c r="B1" s="185"/>
      <c r="C1" s="185"/>
      <c r="D1" s="185"/>
      <c r="E1" s="185"/>
      <c r="F1" s="185"/>
      <c r="G1" s="185"/>
      <c r="H1" s="185"/>
    </row>
    <row r="2" spans="1:8" ht="16.7" customHeight="1" x14ac:dyDescent="0.2">
      <c r="A2" s="187" t="s">
        <v>130</v>
      </c>
      <c r="B2" s="185"/>
      <c r="C2" s="185"/>
      <c r="D2" s="185"/>
      <c r="E2" s="185"/>
      <c r="F2" s="185"/>
      <c r="G2" s="185"/>
      <c r="H2" s="185"/>
    </row>
    <row r="3" spans="1:8" ht="16.7" customHeight="1" x14ac:dyDescent="0.2">
      <c r="A3" s="188" t="s">
        <v>20</v>
      </c>
      <c r="B3" s="185"/>
      <c r="C3" s="185"/>
      <c r="D3" s="185"/>
      <c r="E3" s="185"/>
      <c r="F3" s="185"/>
      <c r="G3" s="185"/>
      <c r="H3" s="185"/>
    </row>
    <row r="4" spans="1:8" ht="16.7" customHeight="1" x14ac:dyDescent="0.2">
      <c r="A4" s="210" t="s">
        <v>131</v>
      </c>
      <c r="B4" s="185"/>
      <c r="C4" s="185"/>
      <c r="D4" s="185"/>
      <c r="E4" s="185"/>
      <c r="F4" s="185"/>
      <c r="G4" s="185"/>
      <c r="H4" s="185"/>
    </row>
    <row r="5" spans="1:8" ht="35.85" customHeight="1" x14ac:dyDescent="0.2">
      <c r="A5" s="26"/>
      <c r="B5" s="209" t="s">
        <v>132</v>
      </c>
      <c r="C5" s="185"/>
      <c r="D5" s="185"/>
      <c r="E5" s="114"/>
      <c r="F5" s="209" t="s">
        <v>133</v>
      </c>
      <c r="G5" s="185"/>
      <c r="H5" s="185"/>
    </row>
    <row r="6" spans="1:8" ht="16.7" customHeight="1" x14ac:dyDescent="0.2">
      <c r="A6" s="29"/>
      <c r="B6" s="130" t="s">
        <v>134</v>
      </c>
      <c r="C6" s="131"/>
      <c r="D6" s="132" t="s">
        <v>135</v>
      </c>
      <c r="E6" s="70"/>
      <c r="F6" s="130" t="s">
        <v>134</v>
      </c>
      <c r="G6" s="133"/>
      <c r="H6" s="132" t="s">
        <v>135</v>
      </c>
    </row>
    <row r="7" spans="1:8" ht="16.7" customHeight="1" x14ac:dyDescent="0.2">
      <c r="A7" s="26"/>
      <c r="B7" s="203" t="s">
        <v>24</v>
      </c>
      <c r="C7" s="185"/>
      <c r="D7" s="198"/>
      <c r="E7" s="2"/>
      <c r="F7" s="203" t="s">
        <v>24</v>
      </c>
      <c r="G7" s="185"/>
      <c r="H7" s="198"/>
    </row>
    <row r="8" spans="1:8" ht="16.7" customHeight="1" x14ac:dyDescent="0.2">
      <c r="A8" s="123" t="s">
        <v>136</v>
      </c>
      <c r="B8" s="208"/>
      <c r="C8" s="185"/>
      <c r="D8" s="185"/>
      <c r="E8" s="29"/>
      <c r="F8" s="29"/>
    </row>
    <row r="9" spans="1:8" ht="16.7" customHeight="1" x14ac:dyDescent="0.2">
      <c r="A9" s="26" t="s">
        <v>137</v>
      </c>
      <c r="B9" s="134">
        <v>43092000</v>
      </c>
      <c r="D9" s="116">
        <v>105730000</v>
      </c>
      <c r="E9" s="73"/>
      <c r="F9" s="134">
        <v>98744000</v>
      </c>
      <c r="H9" s="116">
        <v>354414000</v>
      </c>
    </row>
    <row r="10" spans="1:8" ht="16.7" customHeight="1" x14ac:dyDescent="0.2">
      <c r="A10" s="29" t="s">
        <v>30</v>
      </c>
      <c r="B10" s="135">
        <v>351000</v>
      </c>
      <c r="D10" s="93">
        <v>1597000</v>
      </c>
      <c r="E10" s="75"/>
      <c r="F10" s="135">
        <v>808000</v>
      </c>
      <c r="H10" s="93">
        <v>8420000</v>
      </c>
    </row>
    <row r="11" spans="1:8" ht="16.7" customHeight="1" x14ac:dyDescent="0.2">
      <c r="A11" s="59" t="s">
        <v>138</v>
      </c>
      <c r="B11" s="136">
        <f>SUM(B9:B10)</f>
        <v>43443000</v>
      </c>
      <c r="D11" s="124">
        <f>SUM(D9:D10)</f>
        <v>107327000</v>
      </c>
      <c r="E11" s="73"/>
      <c r="F11" s="136">
        <f>SUM(F9:F10)</f>
        <v>99552000</v>
      </c>
      <c r="H11" s="124">
        <f>SUM(H9:H10)</f>
        <v>362834000</v>
      </c>
    </row>
    <row r="12" spans="1:8" ht="16.7" customHeight="1" x14ac:dyDescent="0.2">
      <c r="A12" s="123" t="s">
        <v>139</v>
      </c>
      <c r="B12" s="75"/>
      <c r="E12" s="75"/>
      <c r="F12" s="75"/>
    </row>
    <row r="13" spans="1:8" ht="16.7" customHeight="1" x14ac:dyDescent="0.2">
      <c r="A13" s="26" t="s">
        <v>111</v>
      </c>
      <c r="B13" s="137">
        <v>6981000</v>
      </c>
      <c r="D13" s="117">
        <v>50811000</v>
      </c>
      <c r="E13" s="73"/>
      <c r="F13" s="137">
        <v>15451000</v>
      </c>
      <c r="H13" s="117">
        <v>203416000</v>
      </c>
    </row>
    <row r="14" spans="1:8" ht="16.7" customHeight="1" x14ac:dyDescent="0.2">
      <c r="A14" s="29" t="s">
        <v>112</v>
      </c>
      <c r="B14" s="138">
        <v>7075000</v>
      </c>
      <c r="C14" s="118"/>
      <c r="D14" s="117">
        <v>2826000</v>
      </c>
      <c r="E14" s="75"/>
      <c r="F14" s="138">
        <v>11770000</v>
      </c>
      <c r="G14" s="119"/>
      <c r="H14" s="117">
        <v>6357000</v>
      </c>
    </row>
    <row r="15" spans="1:8" ht="16.7" customHeight="1" x14ac:dyDescent="0.2">
      <c r="A15" s="26" t="s">
        <v>113</v>
      </c>
      <c r="B15" s="137">
        <v>3225000</v>
      </c>
      <c r="C15" s="119"/>
      <c r="D15" s="117">
        <v>3553000</v>
      </c>
      <c r="E15" s="73"/>
      <c r="F15" s="137">
        <v>6436000</v>
      </c>
      <c r="G15" s="119"/>
      <c r="H15" s="117">
        <v>8357000</v>
      </c>
    </row>
    <row r="16" spans="1:8" ht="16.7" customHeight="1" x14ac:dyDescent="0.2">
      <c r="A16" s="29" t="s">
        <v>114</v>
      </c>
      <c r="B16" s="138">
        <v>7126000</v>
      </c>
      <c r="C16" s="118"/>
      <c r="D16" s="117">
        <v>4769000</v>
      </c>
      <c r="E16" s="75"/>
      <c r="F16" s="138">
        <v>13476000</v>
      </c>
      <c r="G16" s="119"/>
      <c r="H16" s="117">
        <v>9545000</v>
      </c>
    </row>
    <row r="17" spans="1:8" ht="16.7" customHeight="1" x14ac:dyDescent="0.2">
      <c r="A17" s="26" t="s">
        <v>140</v>
      </c>
      <c r="B17" s="45">
        <v>0</v>
      </c>
      <c r="C17" s="118"/>
      <c r="D17" s="93">
        <v>155000</v>
      </c>
      <c r="E17" s="73"/>
      <c r="F17" s="45">
        <v>0</v>
      </c>
      <c r="G17" s="119"/>
      <c r="H17" s="93">
        <v>1747000</v>
      </c>
    </row>
    <row r="18" spans="1:8" ht="16.7" customHeight="1" x14ac:dyDescent="0.2">
      <c r="A18" s="5" t="s">
        <v>141</v>
      </c>
      <c r="B18" s="139">
        <v>24407000</v>
      </c>
      <c r="C18" s="118"/>
      <c r="D18" s="126">
        <v>62114000</v>
      </c>
      <c r="E18" s="75"/>
      <c r="F18" s="139">
        <v>47133000</v>
      </c>
      <c r="G18" s="119"/>
      <c r="H18" s="126">
        <v>229422000</v>
      </c>
    </row>
    <row r="19" spans="1:8" ht="16.7" customHeight="1" x14ac:dyDescent="0.2">
      <c r="A19" s="140" t="s">
        <v>142</v>
      </c>
      <c r="B19" s="136">
        <v>19036000</v>
      </c>
      <c r="C19" s="118"/>
      <c r="D19" s="124">
        <v>45213000</v>
      </c>
      <c r="E19" s="73"/>
      <c r="F19" s="136">
        <v>52419000</v>
      </c>
      <c r="G19" s="119"/>
      <c r="H19" s="124">
        <v>133412000</v>
      </c>
    </row>
    <row r="20" spans="1:8" ht="16.7" customHeight="1" x14ac:dyDescent="0.2">
      <c r="A20" s="123" t="s">
        <v>143</v>
      </c>
      <c r="B20" s="29"/>
      <c r="C20" s="92"/>
      <c r="D20" s="92"/>
      <c r="E20" s="29"/>
      <c r="F20" s="29"/>
      <c r="G20" s="92"/>
      <c r="H20" s="92"/>
    </row>
    <row r="21" spans="1:8" ht="16.7" customHeight="1" x14ac:dyDescent="0.2">
      <c r="A21" s="26" t="s">
        <v>144</v>
      </c>
      <c r="B21" s="137">
        <v>-41519000</v>
      </c>
      <c r="C21" s="118"/>
      <c r="D21" s="117">
        <v>53492000</v>
      </c>
      <c r="E21" s="73"/>
      <c r="F21" s="137">
        <v>91349000</v>
      </c>
      <c r="G21" s="119"/>
      <c r="H21" s="117">
        <v>-1028115000</v>
      </c>
    </row>
    <row r="22" spans="1:8" ht="16.7" customHeight="1" x14ac:dyDescent="0.2">
      <c r="A22" s="29" t="s">
        <v>145</v>
      </c>
      <c r="B22" s="138">
        <v>112816000</v>
      </c>
      <c r="C22" s="119"/>
      <c r="D22" s="117">
        <v>112891000</v>
      </c>
      <c r="E22" s="75"/>
      <c r="F22" s="138">
        <v>219935000</v>
      </c>
      <c r="G22" s="119"/>
      <c r="H22" s="117">
        <v>243688000</v>
      </c>
    </row>
    <row r="23" spans="1:8" ht="16.7" customHeight="1" x14ac:dyDescent="0.2">
      <c r="A23" s="26" t="s">
        <v>146</v>
      </c>
      <c r="B23" s="137">
        <v>-268051000</v>
      </c>
      <c r="C23" s="119"/>
      <c r="D23" s="117">
        <v>-238791000</v>
      </c>
      <c r="E23" s="73"/>
      <c r="F23" s="137">
        <v>59387000</v>
      </c>
      <c r="G23" s="119"/>
      <c r="H23" s="117">
        <v>-825456000</v>
      </c>
    </row>
    <row r="24" spans="1:8" ht="16.7" customHeight="1" x14ac:dyDescent="0.2">
      <c r="A24" s="29" t="s">
        <v>147</v>
      </c>
      <c r="B24" s="138">
        <v>24648000</v>
      </c>
      <c r="C24" s="118"/>
      <c r="D24" s="117">
        <v>-46922000</v>
      </c>
      <c r="E24" s="75"/>
      <c r="F24" s="138">
        <v>9049000</v>
      </c>
      <c r="G24" s="119"/>
      <c r="H24" s="117">
        <v>-297518000</v>
      </c>
    </row>
    <row r="25" spans="1:8" ht="16.7" customHeight="1" x14ac:dyDescent="0.2">
      <c r="A25" s="26" t="s">
        <v>148</v>
      </c>
      <c r="B25" s="137">
        <v>51312000</v>
      </c>
      <c r="C25" s="118"/>
      <c r="D25" s="117">
        <v>76606000</v>
      </c>
      <c r="E25" s="73"/>
      <c r="F25" s="137">
        <v>-224699000</v>
      </c>
      <c r="G25" s="119"/>
      <c r="H25" s="117">
        <v>-56862000</v>
      </c>
    </row>
    <row r="26" spans="1:8" ht="16.7" customHeight="1" x14ac:dyDescent="0.2">
      <c r="A26" s="29" t="s">
        <v>149</v>
      </c>
      <c r="B26" s="135">
        <v>41000</v>
      </c>
      <c r="C26" s="118"/>
      <c r="D26" s="93">
        <v>66000</v>
      </c>
      <c r="E26" s="29"/>
      <c r="F26" s="135">
        <v>-5701000</v>
      </c>
      <c r="G26" s="92"/>
      <c r="H26" s="93">
        <v>864000</v>
      </c>
    </row>
    <row r="27" spans="1:8" ht="16.7" customHeight="1" x14ac:dyDescent="0.2">
      <c r="A27" s="59" t="s">
        <v>150</v>
      </c>
      <c r="B27" s="136">
        <v>-120753000</v>
      </c>
      <c r="C27" s="118"/>
      <c r="D27" s="124">
        <v>-42658000</v>
      </c>
      <c r="E27" s="26"/>
      <c r="F27" s="136">
        <v>149320000</v>
      </c>
      <c r="G27" s="92"/>
      <c r="H27" s="124">
        <v>-1963399000</v>
      </c>
    </row>
    <row r="28" spans="1:8" ht="16.7" customHeight="1" x14ac:dyDescent="0.2">
      <c r="A28" s="123" t="s">
        <v>151</v>
      </c>
      <c r="B28" s="29"/>
      <c r="C28" s="92"/>
      <c r="D28" s="92"/>
      <c r="E28" s="29"/>
      <c r="F28" s="29"/>
      <c r="G28" s="92"/>
      <c r="H28" s="92"/>
    </row>
    <row r="29" spans="1:8" ht="16.7" customHeight="1" x14ac:dyDescent="0.2">
      <c r="A29" s="26" t="s">
        <v>152</v>
      </c>
      <c r="B29" s="137">
        <v>0</v>
      </c>
      <c r="C29" s="118"/>
      <c r="D29" s="117">
        <v>11429000</v>
      </c>
      <c r="E29" s="73"/>
      <c r="F29" s="137">
        <v>0</v>
      </c>
      <c r="G29" s="119"/>
      <c r="H29" s="117">
        <v>25979000</v>
      </c>
    </row>
    <row r="30" spans="1:8" ht="16.7" customHeight="1" x14ac:dyDescent="0.2">
      <c r="A30" s="29" t="s">
        <v>57</v>
      </c>
      <c r="B30" s="138">
        <v>18680000</v>
      </c>
      <c r="C30" s="118"/>
      <c r="D30" s="117">
        <v>23947000</v>
      </c>
      <c r="E30" s="75"/>
      <c r="F30" s="138">
        <v>43627000</v>
      </c>
      <c r="G30" s="119"/>
      <c r="H30" s="117">
        <v>43852000</v>
      </c>
    </row>
    <row r="31" spans="1:8" ht="16.7" customHeight="1" x14ac:dyDescent="0.2">
      <c r="A31" s="26" t="s">
        <v>153</v>
      </c>
      <c r="B31" s="137">
        <v>11259000</v>
      </c>
      <c r="D31" s="117">
        <v>8127000</v>
      </c>
      <c r="E31" s="73"/>
      <c r="F31" s="137">
        <v>19447000</v>
      </c>
      <c r="H31" s="117">
        <v>16404000</v>
      </c>
    </row>
    <row r="32" spans="1:8" ht="16.7" customHeight="1" x14ac:dyDescent="0.2">
      <c r="A32" s="29" t="s">
        <v>154</v>
      </c>
      <c r="B32" s="138">
        <v>7218000</v>
      </c>
      <c r="D32" s="117">
        <v>5711000</v>
      </c>
      <c r="E32" s="75"/>
      <c r="F32" s="138">
        <v>14705000</v>
      </c>
      <c r="H32" s="117">
        <v>12512000</v>
      </c>
    </row>
    <row r="33" spans="1:8" ht="16.7" customHeight="1" x14ac:dyDescent="0.2">
      <c r="A33" s="26" t="s">
        <v>155</v>
      </c>
      <c r="B33" s="45">
        <v>0</v>
      </c>
      <c r="D33" s="93">
        <v>145069000</v>
      </c>
      <c r="E33" s="73"/>
      <c r="F33" s="45">
        <v>0</v>
      </c>
      <c r="H33" s="93">
        <v>145788000</v>
      </c>
    </row>
    <row r="34" spans="1:8" ht="16.7" customHeight="1" x14ac:dyDescent="0.2">
      <c r="A34" s="5" t="s">
        <v>156</v>
      </c>
      <c r="B34" s="139">
        <f>SUM(B29:B33)</f>
        <v>37157000</v>
      </c>
      <c r="D34" s="126">
        <f>SUM(D29:D33)</f>
        <v>194283000</v>
      </c>
      <c r="E34" s="75"/>
      <c r="F34" s="139">
        <f>SUM(F29:F33)</f>
        <v>77779000</v>
      </c>
      <c r="H34" s="126">
        <f>SUM(H29:H33)</f>
        <v>244535000</v>
      </c>
    </row>
    <row r="35" spans="1:8" ht="16.7" customHeight="1" x14ac:dyDescent="0.2">
      <c r="A35" s="125" t="s">
        <v>157</v>
      </c>
      <c r="B35" s="136">
        <f>B19+B27-B34</f>
        <v>-138874000</v>
      </c>
      <c r="D35" s="124">
        <f>D19+D27-D34</f>
        <v>-191728000</v>
      </c>
      <c r="E35" s="73"/>
      <c r="F35" s="136">
        <f>F19+F27-F34</f>
        <v>123960000</v>
      </c>
      <c r="H35" s="124">
        <f>H19+H27-H34</f>
        <v>-2074522000</v>
      </c>
    </row>
    <row r="36" spans="1:8" ht="16.7" customHeight="1" x14ac:dyDescent="0.2">
      <c r="A36" s="29" t="s">
        <v>158</v>
      </c>
      <c r="B36" s="135">
        <v>-20914000</v>
      </c>
      <c r="D36" s="93">
        <v>-18164000</v>
      </c>
      <c r="E36" s="75"/>
      <c r="F36" s="135">
        <v>1763000</v>
      </c>
      <c r="H36" s="93">
        <v>-31302000</v>
      </c>
    </row>
    <row r="37" spans="1:8" ht="16.7" customHeight="1" x14ac:dyDescent="0.2">
      <c r="A37" s="125" t="s">
        <v>159</v>
      </c>
      <c r="B37" s="136">
        <f>B35-B36</f>
        <v>-117960000</v>
      </c>
      <c r="D37" s="124">
        <f>D35-D36</f>
        <v>-173564000</v>
      </c>
      <c r="E37" s="26"/>
      <c r="F37" s="136">
        <f>F35-F36</f>
        <v>122197000</v>
      </c>
      <c r="H37" s="124">
        <f>H35-H36</f>
        <v>-2043220000</v>
      </c>
    </row>
    <row r="38" spans="1:8" ht="16.7" customHeight="1" x14ac:dyDescent="0.2">
      <c r="A38" s="29" t="s">
        <v>160</v>
      </c>
      <c r="B38" s="135">
        <v>13747000</v>
      </c>
      <c r="D38" s="93">
        <v>18951000</v>
      </c>
      <c r="E38" s="29"/>
      <c r="F38" s="135">
        <v>30963000</v>
      </c>
      <c r="H38" s="93">
        <v>37901000</v>
      </c>
    </row>
    <row r="39" spans="1:8" ht="16.7" customHeight="1" x14ac:dyDescent="0.2">
      <c r="A39" s="125" t="s">
        <v>161</v>
      </c>
      <c r="B39" s="141">
        <f>B37-B38</f>
        <v>-131707000</v>
      </c>
      <c r="D39" s="122">
        <f>D37-D38</f>
        <v>-192515000</v>
      </c>
      <c r="E39" s="26"/>
      <c r="F39" s="141">
        <f>F37-F38</f>
        <v>91234000</v>
      </c>
      <c r="H39" s="122">
        <f>H37-H38</f>
        <v>-2081121000</v>
      </c>
    </row>
    <row r="40" spans="1:8" ht="9.9499999999999993" hidden="1" customHeight="1" x14ac:dyDescent="0.2">
      <c r="B40" s="113"/>
      <c r="D40" s="113"/>
      <c r="F40" s="113"/>
      <c r="H40" s="113"/>
    </row>
    <row r="41" spans="1:8" ht="15" customHeight="1" x14ac:dyDescent="0.2">
      <c r="A41" s="27" t="s">
        <v>162</v>
      </c>
      <c r="B41" s="142">
        <v>-0.48117672224646801</v>
      </c>
      <c r="D41" s="143">
        <v>-0.70362620580667601</v>
      </c>
      <c r="E41" s="75"/>
      <c r="F41" s="142">
        <v>0.33331788659171802</v>
      </c>
      <c r="H41" s="143">
        <v>-7.6092635397171202</v>
      </c>
    </row>
    <row r="42" spans="1:8" ht="16.7" customHeight="1" x14ac:dyDescent="0.2">
      <c r="A42" s="20" t="s">
        <v>163</v>
      </c>
      <c r="B42" s="144">
        <v>-0.48117672224646801</v>
      </c>
      <c r="D42" s="145">
        <v>-0.70362620580667601</v>
      </c>
      <c r="E42" s="73"/>
      <c r="F42" s="144">
        <v>0.32399430791981498</v>
      </c>
      <c r="H42" s="145">
        <v>-7.6092635397171202</v>
      </c>
    </row>
    <row r="43" spans="1:8" ht="16.7" customHeight="1" x14ac:dyDescent="0.2">
      <c r="A43" s="29" t="s">
        <v>164</v>
      </c>
      <c r="B43" s="146">
        <v>0.17</v>
      </c>
      <c r="D43" s="145">
        <v>0.19</v>
      </c>
      <c r="E43" s="75"/>
      <c r="F43" s="146">
        <v>0.34</v>
      </c>
      <c r="H43" s="145">
        <v>0.19</v>
      </c>
    </row>
    <row r="44" spans="1:8" ht="16.7" customHeight="1" x14ac:dyDescent="0.2">
      <c r="A44" s="125" t="s">
        <v>165</v>
      </c>
      <c r="B44" s="154"/>
      <c r="D44" s="129"/>
      <c r="E44" s="73"/>
      <c r="F44" s="154"/>
      <c r="H44" s="129"/>
    </row>
    <row r="45" spans="1:8" ht="16.7" customHeight="1" x14ac:dyDescent="0.2">
      <c r="A45" s="5" t="s">
        <v>166</v>
      </c>
      <c r="B45" s="147">
        <v>273718561</v>
      </c>
      <c r="D45" s="148">
        <v>273604079</v>
      </c>
      <c r="E45" s="75"/>
      <c r="F45" s="147">
        <v>273714684</v>
      </c>
      <c r="H45" s="148">
        <v>273498347</v>
      </c>
    </row>
    <row r="46" spans="1:8" ht="16.7" customHeight="1" x14ac:dyDescent="0.2">
      <c r="A46" s="149" t="s">
        <v>167</v>
      </c>
      <c r="B46" s="150">
        <v>273718561</v>
      </c>
      <c r="D46" s="151">
        <v>273604079</v>
      </c>
      <c r="E46" s="73"/>
      <c r="F46" s="150">
        <v>305999203</v>
      </c>
      <c r="H46" s="151">
        <v>273498347</v>
      </c>
    </row>
    <row r="47" spans="1:8" ht="16.7" customHeight="1" x14ac:dyDescent="0.2">
      <c r="A47" s="152" t="s">
        <v>168</v>
      </c>
      <c r="B47" s="155"/>
      <c r="D47" s="129"/>
      <c r="E47" s="75"/>
      <c r="F47" s="155"/>
      <c r="G47" s="129"/>
      <c r="H47" s="129"/>
    </row>
    <row r="48" spans="1:8" ht="16.7" customHeight="1" x14ac:dyDescent="0.2">
      <c r="A48" s="125" t="s">
        <v>159</v>
      </c>
      <c r="B48" s="134">
        <v>-117960000</v>
      </c>
      <c r="D48" s="116">
        <v>-173564000</v>
      </c>
      <c r="E48" s="73"/>
      <c r="F48" s="134">
        <v>122197000</v>
      </c>
      <c r="H48" s="116">
        <v>-2043220000</v>
      </c>
    </row>
    <row r="49" spans="1:8" ht="16.7" customHeight="1" x14ac:dyDescent="0.2">
      <c r="A49" s="123" t="s">
        <v>169</v>
      </c>
      <c r="B49" s="75"/>
      <c r="E49" s="75"/>
      <c r="F49" s="75"/>
    </row>
    <row r="50" spans="1:8" ht="16.7" customHeight="1" x14ac:dyDescent="0.2">
      <c r="A50" s="59" t="s">
        <v>170</v>
      </c>
      <c r="B50" s="45">
        <v>-62899000</v>
      </c>
      <c r="D50" s="93">
        <v>192794000</v>
      </c>
      <c r="E50" s="73"/>
      <c r="F50" s="45">
        <v>-334352000</v>
      </c>
      <c r="H50" s="93">
        <v>-5276000</v>
      </c>
    </row>
    <row r="51" spans="1:8" ht="16.7" customHeight="1" x14ac:dyDescent="0.2">
      <c r="A51" s="5" t="s">
        <v>171</v>
      </c>
      <c r="B51" s="139">
        <f>B50</f>
        <v>-62899000</v>
      </c>
      <c r="D51" s="126">
        <f>D50</f>
        <v>192794000</v>
      </c>
      <c r="E51" s="75"/>
      <c r="F51" s="139">
        <f>F50</f>
        <v>-334352000</v>
      </c>
      <c r="H51" s="126">
        <f>H50</f>
        <v>-5276000</v>
      </c>
    </row>
    <row r="52" spans="1:8" ht="16.7" customHeight="1" x14ac:dyDescent="0.2">
      <c r="A52" s="153" t="s">
        <v>172</v>
      </c>
      <c r="B52" s="136">
        <f>B51+B48</f>
        <v>-180859000</v>
      </c>
      <c r="D52" s="124">
        <f>D51+D48</f>
        <v>19230000</v>
      </c>
      <c r="E52" s="73"/>
      <c r="F52" s="136">
        <f>F51+F48</f>
        <v>-212155000</v>
      </c>
      <c r="H52" s="124">
        <f>H51+H48</f>
        <v>-2048496000</v>
      </c>
    </row>
    <row r="53" spans="1:8" ht="16.7" customHeight="1" x14ac:dyDescent="0.2">
      <c r="A53" s="29" t="s">
        <v>160</v>
      </c>
      <c r="B53" s="135">
        <v>13747000</v>
      </c>
      <c r="D53" s="93">
        <v>18951000</v>
      </c>
      <c r="E53" s="75"/>
      <c r="F53" s="135">
        <v>30963000</v>
      </c>
      <c r="H53" s="93">
        <v>37901000</v>
      </c>
    </row>
    <row r="54" spans="1:8" ht="16.7" customHeight="1" x14ac:dyDescent="0.2">
      <c r="A54" s="153" t="s">
        <v>173</v>
      </c>
      <c r="B54" s="141">
        <f>B52-B53</f>
        <v>-194606000</v>
      </c>
      <c r="D54" s="122">
        <f>D52-D53</f>
        <v>279000</v>
      </c>
      <c r="E54" s="73"/>
      <c r="F54" s="141">
        <f>F52-F53</f>
        <v>-243118000</v>
      </c>
      <c r="H54" s="122">
        <f>H52-H53</f>
        <v>-2086397000</v>
      </c>
    </row>
    <row r="55" spans="1:8" x14ac:dyDescent="0.2">
      <c r="B55" s="83"/>
      <c r="D55" s="83"/>
      <c r="F55" s="83"/>
      <c r="H55" s="83"/>
    </row>
  </sheetData>
  <mergeCells count="9">
    <mergeCell ref="B8:D8"/>
    <mergeCell ref="B5:D5"/>
    <mergeCell ref="F7:H7"/>
    <mergeCell ref="F5:H5"/>
    <mergeCell ref="A1:H1"/>
    <mergeCell ref="A2:H2"/>
    <mergeCell ref="A3:H3"/>
    <mergeCell ref="A4:H4"/>
    <mergeCell ref="B7:D7"/>
  </mergeCells>
  <pageMargins left="0.75" right="0.75" top="1" bottom="1" header="0.5" footer="0.5"/>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Ruler="0" workbookViewId="0">
      <selection sqref="A1:E1"/>
    </sheetView>
  </sheetViews>
  <sheetFormatPr defaultColWidth="13.7109375" defaultRowHeight="12.75" x14ac:dyDescent="0.2"/>
  <cols>
    <col min="1" max="1" width="76.85546875" customWidth="1"/>
    <col min="2" max="2" width="19.42578125" customWidth="1"/>
    <col min="3" max="3" width="0.28515625" customWidth="1"/>
    <col min="4" max="4" width="15" customWidth="1"/>
    <col min="5" max="5" width="2.140625" customWidth="1"/>
    <col min="6" max="6" width="11" customWidth="1"/>
    <col min="7" max="7" width="0.28515625" customWidth="1"/>
    <col min="8" max="8" width="11" customWidth="1"/>
    <col min="9" max="21" width="20.140625" customWidth="1"/>
  </cols>
  <sheetData>
    <row r="1" spans="1:5" ht="16.7" customHeight="1" x14ac:dyDescent="0.2">
      <c r="A1" s="202" t="s">
        <v>95</v>
      </c>
      <c r="B1" s="202"/>
      <c r="C1" s="202"/>
      <c r="D1" s="202"/>
      <c r="E1" s="202"/>
    </row>
    <row r="2" spans="1:5" ht="16.7" customHeight="1" x14ac:dyDescent="0.2">
      <c r="A2" s="234" t="s">
        <v>174</v>
      </c>
      <c r="B2" s="234"/>
      <c r="C2" s="234"/>
      <c r="D2" s="234"/>
      <c r="E2" s="234"/>
    </row>
    <row r="3" spans="1:5" ht="16.7" customHeight="1" x14ac:dyDescent="0.2">
      <c r="A3" s="188" t="s">
        <v>175</v>
      </c>
      <c r="B3" s="188"/>
      <c r="C3" s="188"/>
      <c r="D3" s="188"/>
      <c r="E3" s="188"/>
    </row>
    <row r="4" spans="1:5" ht="16.7" customHeight="1" x14ac:dyDescent="0.2">
      <c r="A4" s="235" t="s">
        <v>176</v>
      </c>
      <c r="B4" s="235"/>
      <c r="C4" s="235"/>
      <c r="D4" s="235"/>
      <c r="E4" s="235"/>
    </row>
    <row r="5" spans="1:5" ht="33.4" customHeight="1" x14ac:dyDescent="0.2">
      <c r="A5" s="7"/>
      <c r="B5" s="4" t="s">
        <v>132</v>
      </c>
      <c r="C5" s="31"/>
      <c r="D5" s="186" t="s">
        <v>177</v>
      </c>
      <c r="E5" s="186"/>
    </row>
    <row r="6" spans="1:5" ht="16.7" customHeight="1" x14ac:dyDescent="0.2">
      <c r="A6" s="14"/>
      <c r="B6" s="156" t="s">
        <v>134</v>
      </c>
      <c r="C6" s="80"/>
      <c r="D6" s="229">
        <v>2021</v>
      </c>
      <c r="E6" s="192"/>
    </row>
    <row r="7" spans="1:5" ht="16.7" customHeight="1" x14ac:dyDescent="0.2">
      <c r="A7" s="7"/>
      <c r="B7" s="190" t="s">
        <v>178</v>
      </c>
      <c r="C7" s="188"/>
      <c r="D7" s="190" t="s">
        <v>178</v>
      </c>
      <c r="E7" s="190"/>
    </row>
    <row r="8" spans="1:5" ht="16.7" customHeight="1" x14ac:dyDescent="0.2">
      <c r="A8" s="16" t="s">
        <v>179</v>
      </c>
      <c r="B8" s="14"/>
      <c r="C8" s="80"/>
      <c r="D8" s="228"/>
      <c r="E8" s="228"/>
    </row>
    <row r="9" spans="1:5" ht="16.7" customHeight="1" x14ac:dyDescent="0.2">
      <c r="A9" s="9" t="s">
        <v>180</v>
      </c>
      <c r="B9" s="21">
        <v>-194606000</v>
      </c>
      <c r="C9" s="31"/>
      <c r="D9" s="233">
        <v>-48512000</v>
      </c>
      <c r="E9" s="224"/>
    </row>
    <row r="10" spans="1:5" ht="16.7" customHeight="1" x14ac:dyDescent="0.2">
      <c r="A10" s="27" t="s">
        <v>181</v>
      </c>
      <c r="B10" s="16"/>
      <c r="C10" s="80"/>
      <c r="D10" s="222"/>
      <c r="E10" s="222"/>
    </row>
    <row r="11" spans="1:5" ht="16.7" customHeight="1" x14ac:dyDescent="0.2">
      <c r="A11" s="20" t="s">
        <v>182</v>
      </c>
      <c r="B11" s="48">
        <v>62899000</v>
      </c>
      <c r="C11" s="31"/>
      <c r="D11" s="232">
        <v>271453000</v>
      </c>
      <c r="E11" s="219"/>
    </row>
    <row r="12" spans="1:5" ht="16.7" customHeight="1" x14ac:dyDescent="0.2">
      <c r="A12" s="16" t="s">
        <v>161</v>
      </c>
      <c r="B12" s="157">
        <v>-131707000</v>
      </c>
      <c r="C12" s="80"/>
      <c r="D12" s="230">
        <v>222941000</v>
      </c>
      <c r="E12" s="231"/>
    </row>
    <row r="13" spans="1:5" ht="16.7" customHeight="1" x14ac:dyDescent="0.2">
      <c r="A13" s="9"/>
      <c r="B13" s="158"/>
      <c r="C13" s="31"/>
      <c r="D13" s="225"/>
      <c r="E13" s="225"/>
    </row>
    <row r="14" spans="1:5" ht="16.7" customHeight="1" x14ac:dyDescent="0.2">
      <c r="A14" s="27" t="s">
        <v>183</v>
      </c>
      <c r="B14" s="14"/>
      <c r="C14" s="80"/>
      <c r="D14" s="222"/>
      <c r="E14" s="222"/>
    </row>
    <row r="15" spans="1:5" ht="16.7" customHeight="1" x14ac:dyDescent="0.2">
      <c r="A15" s="20" t="s">
        <v>184</v>
      </c>
      <c r="B15" s="65">
        <v>-15493000</v>
      </c>
      <c r="C15" s="31"/>
      <c r="D15" s="223">
        <v>-69194000</v>
      </c>
      <c r="E15" s="224"/>
    </row>
    <row r="16" spans="1:5" ht="16.7" customHeight="1" x14ac:dyDescent="0.2">
      <c r="A16" s="27" t="s">
        <v>185</v>
      </c>
      <c r="B16" s="43">
        <v>49620000</v>
      </c>
      <c r="C16" s="80"/>
      <c r="D16" s="221">
        <v>-62539000</v>
      </c>
      <c r="E16" s="222"/>
    </row>
    <row r="17" spans="1:5" ht="16.7" customHeight="1" x14ac:dyDescent="0.2">
      <c r="A17" s="20" t="s">
        <v>186</v>
      </c>
      <c r="B17" s="65">
        <v>7392000</v>
      </c>
      <c r="C17" s="31"/>
      <c r="D17" s="223">
        <v>-1135000</v>
      </c>
      <c r="E17" s="224"/>
    </row>
    <row r="18" spans="1:5" ht="16.7" customHeight="1" x14ac:dyDescent="0.2">
      <c r="A18" s="27" t="s">
        <v>187</v>
      </c>
      <c r="B18" s="43">
        <v>202651000</v>
      </c>
      <c r="C18" s="80"/>
      <c r="D18" s="221">
        <v>-390704000</v>
      </c>
      <c r="E18" s="222"/>
    </row>
    <row r="19" spans="1:5" ht="16.7" customHeight="1" x14ac:dyDescent="0.2">
      <c r="A19" s="20" t="s">
        <v>188</v>
      </c>
      <c r="B19" s="137">
        <v>-8642000</v>
      </c>
      <c r="C19" s="31"/>
      <c r="D19" s="226">
        <v>6350000</v>
      </c>
      <c r="E19" s="227"/>
    </row>
    <row r="20" spans="1:5" ht="16.7" customHeight="1" x14ac:dyDescent="0.2">
      <c r="A20" s="27" t="s">
        <v>189</v>
      </c>
      <c r="B20" s="43">
        <v>-13607000</v>
      </c>
      <c r="C20" s="80"/>
      <c r="D20" s="221">
        <v>10899000</v>
      </c>
      <c r="E20" s="222"/>
    </row>
    <row r="21" spans="1:5" ht="16.7" customHeight="1" x14ac:dyDescent="0.2">
      <c r="A21" s="38" t="s">
        <v>190</v>
      </c>
      <c r="B21" s="65">
        <v>-24721000</v>
      </c>
      <c r="C21" s="31"/>
      <c r="D21" s="223">
        <v>294952000</v>
      </c>
      <c r="E21" s="224"/>
    </row>
    <row r="22" spans="1:5" ht="16.7" customHeight="1" x14ac:dyDescent="0.2">
      <c r="A22" s="27" t="s">
        <v>191</v>
      </c>
      <c r="B22" s="43">
        <v>0</v>
      </c>
      <c r="C22" s="80"/>
      <c r="D22" s="221">
        <v>5817000</v>
      </c>
      <c r="E22" s="222"/>
    </row>
    <row r="23" spans="1:5" ht="16.7" customHeight="1" x14ac:dyDescent="0.2">
      <c r="A23" s="44" t="s">
        <v>192</v>
      </c>
      <c r="B23" s="65">
        <v>163000</v>
      </c>
      <c r="C23" s="31"/>
      <c r="D23" s="223">
        <v>661000</v>
      </c>
      <c r="E23" s="224"/>
    </row>
    <row r="24" spans="1:5" ht="16.7" customHeight="1" x14ac:dyDescent="0.2">
      <c r="A24" s="37" t="s">
        <v>193</v>
      </c>
      <c r="B24" s="43">
        <v>4611000</v>
      </c>
      <c r="C24" s="80"/>
      <c r="D24" s="221">
        <v>1790000</v>
      </c>
      <c r="E24" s="222"/>
    </row>
    <row r="25" spans="1:5" ht="16.7" customHeight="1" x14ac:dyDescent="0.2">
      <c r="A25" s="44" t="s">
        <v>194</v>
      </c>
      <c r="B25" s="65">
        <v>1397000</v>
      </c>
      <c r="C25" s="31"/>
      <c r="D25" s="223">
        <v>1971000</v>
      </c>
      <c r="E25" s="224"/>
    </row>
    <row r="26" spans="1:5" ht="16.7" hidden="1" customHeight="1" x14ac:dyDescent="0.2">
      <c r="A26" s="159" t="s">
        <v>195</v>
      </c>
      <c r="B26" s="99">
        <v>0</v>
      </c>
      <c r="D26" s="211">
        <v>0</v>
      </c>
      <c r="E26" s="185"/>
    </row>
    <row r="27" spans="1:5" ht="15.75" customHeight="1" x14ac:dyDescent="0.2">
      <c r="A27" s="37" t="s">
        <v>196</v>
      </c>
      <c r="B27" s="39">
        <v>-20145000</v>
      </c>
      <c r="C27" s="14"/>
      <c r="D27" s="212">
        <v>24021000</v>
      </c>
      <c r="E27" s="213"/>
    </row>
    <row r="28" spans="1:5" ht="16.7" customHeight="1" x14ac:dyDescent="0.2">
      <c r="A28" s="7" t="s">
        <v>197</v>
      </c>
      <c r="B28" s="66">
        <v>51519000</v>
      </c>
      <c r="C28" s="31"/>
      <c r="D28" s="214">
        <v>45830000</v>
      </c>
      <c r="E28" s="215"/>
    </row>
    <row r="29" spans="1:5" ht="16.7" customHeight="1" x14ac:dyDescent="0.2">
      <c r="A29" s="14"/>
      <c r="B29" s="162"/>
      <c r="C29" s="14"/>
      <c r="D29" s="220"/>
      <c r="E29" s="220"/>
    </row>
    <row r="30" spans="1:5" ht="16.7" customHeight="1" x14ac:dyDescent="0.2">
      <c r="A30" s="9" t="s">
        <v>198</v>
      </c>
      <c r="B30" s="160">
        <v>273718561</v>
      </c>
      <c r="C30" s="7"/>
      <c r="D30" s="218">
        <v>273710765</v>
      </c>
      <c r="E30" s="219"/>
    </row>
    <row r="31" spans="1:5" ht="30" customHeight="1" x14ac:dyDescent="0.2">
      <c r="A31" s="5" t="s">
        <v>199</v>
      </c>
      <c r="B31" s="161">
        <v>0.18821887639545201</v>
      </c>
      <c r="C31" s="14"/>
      <c r="D31" s="216">
        <v>0.16743952325002601</v>
      </c>
      <c r="E31" s="217"/>
    </row>
    <row r="32" spans="1:5" ht="16.7" customHeight="1" x14ac:dyDescent="0.2">
      <c r="A32" s="30"/>
      <c r="B32" s="163"/>
      <c r="C32" s="30"/>
      <c r="D32" s="163"/>
      <c r="E32" s="163"/>
    </row>
    <row r="33" spans="1:4" ht="94.5" customHeight="1" x14ac:dyDescent="0.2">
      <c r="A33" s="193" t="s">
        <v>200</v>
      </c>
      <c r="B33" s="193"/>
      <c r="C33" s="193"/>
      <c r="D33" s="193"/>
    </row>
    <row r="34" spans="1:4" ht="16.7" customHeight="1" x14ac:dyDescent="0.2"/>
    <row r="35" spans="1:4" ht="16.7" customHeight="1" x14ac:dyDescent="0.2"/>
    <row r="36" spans="1:4" ht="16.7" customHeight="1" x14ac:dyDescent="0.2"/>
    <row r="37" spans="1:4" ht="16.7" customHeight="1" x14ac:dyDescent="0.2"/>
    <row r="38" spans="1:4" ht="16.7" customHeight="1" x14ac:dyDescent="0.2"/>
    <row r="39" spans="1:4" ht="16.7" customHeight="1" x14ac:dyDescent="0.2"/>
    <row r="40" spans="1:4" ht="16.7" customHeight="1" x14ac:dyDescent="0.2"/>
    <row r="41" spans="1:4" ht="16.7" customHeight="1" x14ac:dyDescent="0.2"/>
    <row r="42" spans="1:4" ht="16.7" customHeight="1" x14ac:dyDescent="0.2"/>
    <row r="43" spans="1:4" ht="16.7" customHeight="1" x14ac:dyDescent="0.2"/>
    <row r="44" spans="1:4" ht="16.7" customHeight="1" x14ac:dyDescent="0.2"/>
  </sheetData>
  <mergeCells count="33">
    <mergeCell ref="A1:E1"/>
    <mergeCell ref="A2:E2"/>
    <mergeCell ref="A3:E3"/>
    <mergeCell ref="A4:E4"/>
    <mergeCell ref="B7:C7"/>
    <mergeCell ref="D8:E8"/>
    <mergeCell ref="D7:E7"/>
    <mergeCell ref="D6:E6"/>
    <mergeCell ref="D5:E5"/>
    <mergeCell ref="D12:E12"/>
    <mergeCell ref="D11:E11"/>
    <mergeCell ref="D10:E10"/>
    <mergeCell ref="D9:E9"/>
    <mergeCell ref="D13:E13"/>
    <mergeCell ref="D14:E14"/>
    <mergeCell ref="D15:E15"/>
    <mergeCell ref="D16:E16"/>
    <mergeCell ref="D20:E20"/>
    <mergeCell ref="D19:E19"/>
    <mergeCell ref="D18:E18"/>
    <mergeCell ref="D17:E17"/>
    <mergeCell ref="D24:E24"/>
    <mergeCell ref="D23:E23"/>
    <mergeCell ref="D22:E22"/>
    <mergeCell ref="D21:E21"/>
    <mergeCell ref="D25:E25"/>
    <mergeCell ref="A33:D33"/>
    <mergeCell ref="D26:E26"/>
    <mergeCell ref="D27:E27"/>
    <mergeCell ref="D28:E28"/>
    <mergeCell ref="D31:E31"/>
    <mergeCell ref="D30:E30"/>
    <mergeCell ref="D29:E2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Ruler="0" workbookViewId="0">
      <selection sqref="A1:J1"/>
    </sheetView>
  </sheetViews>
  <sheetFormatPr defaultColWidth="13.7109375" defaultRowHeight="12.75" x14ac:dyDescent="0.2"/>
  <cols>
    <col min="1" max="1" width="51.28515625" customWidth="1"/>
    <col min="2" max="2" width="12.5703125" customWidth="1"/>
    <col min="3" max="3" width="0.5703125" customWidth="1"/>
    <col min="4" max="4" width="14.140625" customWidth="1"/>
    <col min="5" max="5" width="0.42578125" customWidth="1"/>
    <col min="6" max="6" width="17" customWidth="1"/>
    <col min="7" max="7" width="0" hidden="1" customWidth="1"/>
    <col min="8" max="8" width="16.28515625" customWidth="1"/>
    <col min="9" max="9" width="0" hidden="1" customWidth="1"/>
    <col min="10" max="10" width="12.5703125" customWidth="1"/>
    <col min="11" max="19" width="20.140625" customWidth="1"/>
  </cols>
  <sheetData>
    <row r="1" spans="1:10" ht="16.7" customHeight="1" x14ac:dyDescent="0.2">
      <c r="A1" s="202" t="s">
        <v>95</v>
      </c>
      <c r="B1" s="236"/>
      <c r="C1" s="236"/>
      <c r="D1" s="236"/>
      <c r="E1" s="236"/>
      <c r="F1" s="236"/>
      <c r="G1" s="236"/>
      <c r="H1" s="236"/>
      <c r="I1" s="236"/>
      <c r="J1" s="236"/>
    </row>
    <row r="2" spans="1:10" ht="16.7" customHeight="1" x14ac:dyDescent="0.2">
      <c r="A2" s="234" t="s">
        <v>201</v>
      </c>
      <c r="B2" s="236"/>
      <c r="C2" s="236"/>
      <c r="D2" s="236"/>
      <c r="E2" s="236"/>
      <c r="F2" s="236"/>
      <c r="G2" s="236"/>
      <c r="H2" s="236"/>
      <c r="I2" s="236"/>
      <c r="J2" s="236"/>
    </row>
    <row r="3" spans="1:10" ht="16.7" customHeight="1" x14ac:dyDescent="0.2">
      <c r="A3" s="188" t="s">
        <v>202</v>
      </c>
      <c r="B3" s="185"/>
      <c r="C3" s="185"/>
      <c r="D3" s="185"/>
      <c r="E3" s="185"/>
      <c r="F3" s="185"/>
      <c r="G3" s="185"/>
      <c r="H3" s="185"/>
      <c r="I3" s="185"/>
      <c r="J3" s="185"/>
    </row>
    <row r="4" spans="1:10" ht="16.7" customHeight="1" x14ac:dyDescent="0.2">
      <c r="A4" s="187" t="s">
        <v>176</v>
      </c>
      <c r="B4" s="185"/>
      <c r="C4" s="185"/>
      <c r="D4" s="185"/>
      <c r="E4" s="185"/>
      <c r="F4" s="185"/>
      <c r="G4" s="185"/>
      <c r="H4" s="185"/>
      <c r="I4" s="185"/>
      <c r="J4" s="185"/>
    </row>
    <row r="5" spans="1:10" ht="16.7" customHeight="1" x14ac:dyDescent="0.2">
      <c r="A5" s="237"/>
      <c r="B5" s="185"/>
      <c r="C5" s="185"/>
      <c r="D5" s="185"/>
      <c r="E5" s="185"/>
      <c r="F5" s="185"/>
      <c r="G5" s="185"/>
      <c r="H5" s="185"/>
      <c r="I5" s="185"/>
      <c r="J5" s="185"/>
    </row>
    <row r="6" spans="1:10" ht="16.7" customHeight="1" x14ac:dyDescent="0.2">
      <c r="A6" s="14"/>
      <c r="B6" s="238" t="s">
        <v>203</v>
      </c>
      <c r="C6" s="185"/>
      <c r="D6" s="185"/>
      <c r="E6" s="185"/>
      <c r="F6" s="185"/>
      <c r="G6" s="185"/>
      <c r="H6" s="185"/>
      <c r="I6" s="185"/>
      <c r="J6" s="185"/>
    </row>
    <row r="7" spans="1:10" ht="29.1" customHeight="1" x14ac:dyDescent="0.2">
      <c r="A7" s="20"/>
      <c r="B7" s="164">
        <v>44377</v>
      </c>
      <c r="C7" s="165"/>
      <c r="D7" s="166">
        <v>44286</v>
      </c>
      <c r="E7" s="165"/>
      <c r="F7" s="166">
        <v>44196</v>
      </c>
      <c r="G7" s="165"/>
      <c r="H7" s="166">
        <v>44104</v>
      </c>
      <c r="I7" s="165"/>
      <c r="J7" s="166">
        <v>44012</v>
      </c>
    </row>
    <row r="8" spans="1:10" ht="16.7" customHeight="1" x14ac:dyDescent="0.2">
      <c r="A8" s="16"/>
      <c r="B8" s="239" t="s">
        <v>24</v>
      </c>
      <c r="C8" s="185"/>
      <c r="D8" s="240"/>
      <c r="E8" s="185"/>
      <c r="F8" s="240"/>
      <c r="G8" s="185"/>
      <c r="H8" s="240"/>
      <c r="I8" s="185"/>
      <c r="J8" s="240"/>
    </row>
    <row r="9" spans="1:10" ht="16.7" customHeight="1" x14ac:dyDescent="0.2">
      <c r="A9" s="9" t="s">
        <v>204</v>
      </c>
      <c r="B9" s="20"/>
      <c r="C9" s="92"/>
      <c r="D9" s="118"/>
      <c r="E9" s="92"/>
      <c r="F9" s="118"/>
      <c r="G9" s="92"/>
      <c r="H9" s="118"/>
      <c r="I9" s="92"/>
      <c r="J9" s="118"/>
    </row>
    <row r="10" spans="1:10" ht="16.7" customHeight="1" x14ac:dyDescent="0.2">
      <c r="A10" s="37" t="s">
        <v>205</v>
      </c>
      <c r="B10" s="167">
        <v>43443</v>
      </c>
      <c r="C10" s="87"/>
      <c r="D10" s="168">
        <v>56109</v>
      </c>
      <c r="E10" s="87"/>
      <c r="F10" s="168">
        <v>72500</v>
      </c>
      <c r="G10" s="87"/>
      <c r="H10" s="168">
        <v>89716</v>
      </c>
      <c r="I10" s="87"/>
      <c r="J10" s="168">
        <v>107327</v>
      </c>
    </row>
    <row r="11" spans="1:10" ht="16.7" customHeight="1" x14ac:dyDescent="0.2">
      <c r="A11" s="44" t="s">
        <v>206</v>
      </c>
      <c r="B11" s="169">
        <v>24407</v>
      </c>
      <c r="C11" s="87"/>
      <c r="D11" s="170">
        <v>22726</v>
      </c>
      <c r="E11" s="87"/>
      <c r="F11" s="170">
        <v>22641</v>
      </c>
      <c r="G11" s="87"/>
      <c r="H11" s="170">
        <v>29185</v>
      </c>
      <c r="I11" s="87"/>
      <c r="J11" s="170">
        <v>62114</v>
      </c>
    </row>
    <row r="12" spans="1:10" ht="16.7" customHeight="1" x14ac:dyDescent="0.2">
      <c r="A12" s="27" t="s">
        <v>207</v>
      </c>
      <c r="B12" s="171">
        <v>19000</v>
      </c>
      <c r="C12" s="87"/>
      <c r="D12" s="172">
        <v>33400</v>
      </c>
      <c r="E12" s="87"/>
      <c r="F12" s="172">
        <v>49900</v>
      </c>
      <c r="G12" s="87"/>
      <c r="H12" s="172">
        <v>60500</v>
      </c>
      <c r="I12" s="87"/>
      <c r="J12" s="172">
        <v>45200</v>
      </c>
    </row>
    <row r="13" spans="1:10" ht="17.45" customHeight="1" x14ac:dyDescent="0.2">
      <c r="A13" s="9" t="s">
        <v>208</v>
      </c>
      <c r="B13" s="7"/>
      <c r="C13" s="87"/>
      <c r="D13" s="87"/>
      <c r="E13" s="87"/>
      <c r="F13" s="87"/>
      <c r="G13" s="87"/>
      <c r="H13" s="87"/>
      <c r="I13" s="87"/>
      <c r="J13" s="87"/>
    </row>
    <row r="14" spans="1:10" ht="16.7" customHeight="1" x14ac:dyDescent="0.2">
      <c r="A14" s="27" t="s">
        <v>209</v>
      </c>
      <c r="B14" s="173">
        <v>47416</v>
      </c>
      <c r="C14" s="87"/>
      <c r="D14" s="174">
        <v>43800</v>
      </c>
      <c r="E14" s="87"/>
      <c r="F14" s="174">
        <v>41103</v>
      </c>
      <c r="G14" s="87"/>
      <c r="H14" s="174">
        <v>42209</v>
      </c>
      <c r="I14" s="87"/>
      <c r="J14" s="174">
        <v>51016</v>
      </c>
    </row>
    <row r="15" spans="1:10" ht="16.7" customHeight="1" x14ac:dyDescent="0.2">
      <c r="A15" s="20" t="s">
        <v>210</v>
      </c>
      <c r="B15" s="175">
        <v>2399</v>
      </c>
      <c r="C15" s="87"/>
      <c r="D15" s="174">
        <v>1650</v>
      </c>
      <c r="E15" s="87"/>
      <c r="F15" s="174">
        <v>1953</v>
      </c>
      <c r="G15" s="87"/>
      <c r="H15" s="174">
        <v>818</v>
      </c>
      <c r="I15" s="87"/>
      <c r="J15" s="174">
        <v>-56331</v>
      </c>
    </row>
    <row r="16" spans="1:10" ht="16.7" customHeight="1" x14ac:dyDescent="0.2">
      <c r="A16" s="27" t="s">
        <v>211</v>
      </c>
      <c r="B16" s="173">
        <v>26591</v>
      </c>
      <c r="C16" s="87"/>
      <c r="D16" s="174">
        <v>18941</v>
      </c>
      <c r="E16" s="87"/>
      <c r="F16" s="174">
        <v>43537</v>
      </c>
      <c r="G16" s="87"/>
      <c r="H16" s="174">
        <v>32900</v>
      </c>
      <c r="I16" s="87"/>
      <c r="J16" s="174">
        <v>11862</v>
      </c>
    </row>
    <row r="17" spans="1:10" ht="16.7" customHeight="1" x14ac:dyDescent="0.2">
      <c r="A17" s="20" t="s">
        <v>212</v>
      </c>
      <c r="B17" s="169">
        <v>41</v>
      </c>
      <c r="C17" s="87"/>
      <c r="D17" s="170">
        <v>75</v>
      </c>
      <c r="E17" s="87"/>
      <c r="F17" s="170">
        <v>75</v>
      </c>
      <c r="G17" s="87"/>
      <c r="H17" s="170">
        <v>89</v>
      </c>
      <c r="I17" s="87"/>
      <c r="J17" s="170">
        <v>127</v>
      </c>
    </row>
    <row r="18" spans="1:10" ht="16.7" customHeight="1" x14ac:dyDescent="0.2">
      <c r="A18" s="27" t="s">
        <v>213</v>
      </c>
      <c r="B18" s="171">
        <v>76400</v>
      </c>
      <c r="C18" s="87"/>
      <c r="D18" s="172">
        <v>64500</v>
      </c>
      <c r="E18" s="87"/>
      <c r="F18" s="172">
        <v>86700</v>
      </c>
      <c r="G18" s="87"/>
      <c r="H18" s="172">
        <v>76000</v>
      </c>
      <c r="I18" s="87"/>
      <c r="J18" s="172">
        <v>6700</v>
      </c>
    </row>
    <row r="19" spans="1:10" ht="16.7" customHeight="1" x14ac:dyDescent="0.2">
      <c r="A19" s="20" t="s">
        <v>214</v>
      </c>
      <c r="B19" s="169">
        <v>30986</v>
      </c>
      <c r="C19" s="87"/>
      <c r="D19" s="170">
        <v>36200</v>
      </c>
      <c r="E19" s="87"/>
      <c r="F19" s="170">
        <v>37299</v>
      </c>
      <c r="G19" s="87"/>
      <c r="H19" s="170">
        <v>43516</v>
      </c>
      <c r="I19" s="87"/>
      <c r="J19" s="170">
        <v>46777</v>
      </c>
    </row>
    <row r="20" spans="1:10" ht="16.7" customHeight="1" x14ac:dyDescent="0.2">
      <c r="A20" s="27" t="s">
        <v>215</v>
      </c>
      <c r="B20" s="171">
        <v>64400</v>
      </c>
      <c r="C20" s="87"/>
      <c r="D20" s="172">
        <v>61700</v>
      </c>
      <c r="E20" s="87"/>
      <c r="F20" s="172">
        <v>99300</v>
      </c>
      <c r="G20" s="87"/>
      <c r="H20" s="172">
        <v>93000</v>
      </c>
      <c r="I20" s="87"/>
      <c r="J20" s="172">
        <v>5100</v>
      </c>
    </row>
    <row r="21" spans="1:10" ht="16.7" customHeight="1" x14ac:dyDescent="0.2">
      <c r="A21" s="7" t="s">
        <v>216</v>
      </c>
      <c r="B21" s="169">
        <v>-769</v>
      </c>
      <c r="C21" s="87"/>
      <c r="D21" s="170">
        <v>-1344</v>
      </c>
      <c r="E21" s="87"/>
      <c r="F21" s="170">
        <v>-1730</v>
      </c>
      <c r="G21" s="87"/>
      <c r="H21" s="170">
        <v>-1487</v>
      </c>
      <c r="I21" s="87"/>
      <c r="J21" s="170">
        <v>600</v>
      </c>
    </row>
    <row r="22" spans="1:10" ht="16.7" customHeight="1" x14ac:dyDescent="0.2">
      <c r="A22" s="27" t="s">
        <v>217</v>
      </c>
      <c r="B22" s="171">
        <v>65200</v>
      </c>
      <c r="C22" s="87"/>
      <c r="D22" s="172">
        <v>63000</v>
      </c>
      <c r="E22" s="87"/>
      <c r="F22" s="172">
        <v>101000</v>
      </c>
      <c r="G22" s="87"/>
      <c r="H22" s="172">
        <v>94500</v>
      </c>
      <c r="I22" s="87"/>
      <c r="J22" s="172">
        <v>4500</v>
      </c>
    </row>
    <row r="23" spans="1:10" ht="16.7" customHeight="1" x14ac:dyDescent="0.2">
      <c r="A23" s="20" t="s">
        <v>218</v>
      </c>
      <c r="B23" s="169">
        <v>13747</v>
      </c>
      <c r="C23" s="87"/>
      <c r="D23" s="170">
        <v>17216</v>
      </c>
      <c r="E23" s="87"/>
      <c r="F23" s="170">
        <v>18951</v>
      </c>
      <c r="G23" s="87"/>
      <c r="H23" s="170">
        <v>18949</v>
      </c>
      <c r="I23" s="87"/>
      <c r="J23" s="170">
        <v>18951</v>
      </c>
    </row>
    <row r="24" spans="1:10" ht="25.9" customHeight="1" x14ac:dyDescent="0.2">
      <c r="A24" s="27" t="s">
        <v>219</v>
      </c>
      <c r="B24" s="176">
        <v>51500</v>
      </c>
      <c r="C24" s="87"/>
      <c r="D24" s="177">
        <v>45800</v>
      </c>
      <c r="E24" s="87"/>
      <c r="F24" s="177">
        <v>82000</v>
      </c>
      <c r="G24" s="178"/>
      <c r="H24" s="177">
        <v>75600</v>
      </c>
      <c r="I24" s="87"/>
      <c r="J24" s="177">
        <v>-14500</v>
      </c>
    </row>
    <row r="25" spans="1:10" ht="20.100000000000001" customHeight="1" x14ac:dyDescent="0.2">
      <c r="A25" s="20" t="s">
        <v>220</v>
      </c>
      <c r="B25" s="179">
        <v>0.18821887639545201</v>
      </c>
      <c r="C25" s="87"/>
      <c r="D25" s="180">
        <v>0.16743952325002601</v>
      </c>
      <c r="E25" s="88"/>
      <c r="F25" s="180">
        <v>0.299624683793693</v>
      </c>
      <c r="G25" s="88"/>
      <c r="H25" s="180">
        <v>0.27610304254256102</v>
      </c>
      <c r="I25" s="88"/>
      <c r="J25" s="180">
        <v>-5.2963391675165797E-2</v>
      </c>
    </row>
    <row r="26" spans="1:10" ht="30.75" customHeight="1" x14ac:dyDescent="0.2">
      <c r="A26" s="27" t="s">
        <v>221</v>
      </c>
      <c r="B26" s="181">
        <v>0.10773851465993201</v>
      </c>
      <c r="C26" s="87"/>
      <c r="D26" s="182">
        <v>8.7991206639179406E-2</v>
      </c>
      <c r="E26" s="88"/>
      <c r="F26" s="182">
        <v>0.15939733513320301</v>
      </c>
      <c r="G26" s="88"/>
      <c r="H26" s="182">
        <v>0.15706846817402501</v>
      </c>
      <c r="I26" s="88"/>
      <c r="J26" s="182">
        <v>-3.0641026157583899E-2</v>
      </c>
    </row>
    <row r="27" spans="1:10" ht="110.85" customHeight="1" x14ac:dyDescent="0.2">
      <c r="A27" s="193" t="s">
        <v>222</v>
      </c>
      <c r="B27" s="193"/>
      <c r="C27" s="193"/>
      <c r="D27" s="193"/>
      <c r="E27" s="193"/>
      <c r="F27" s="193"/>
      <c r="G27" s="193"/>
      <c r="H27" s="193"/>
      <c r="I27" s="193"/>
      <c r="J27" s="193"/>
    </row>
    <row r="28" spans="1:10" ht="16.7" customHeight="1" x14ac:dyDescent="0.2"/>
    <row r="29" spans="1:10" ht="16.7" customHeight="1" x14ac:dyDescent="0.2"/>
    <row r="30" spans="1:10" ht="16.7" customHeight="1" x14ac:dyDescent="0.2"/>
    <row r="31" spans="1:10" ht="16.7" customHeight="1" x14ac:dyDescent="0.2"/>
    <row r="32" spans="1:10"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sheetData>
  <mergeCells count="8">
    <mergeCell ref="A2:J2"/>
    <mergeCell ref="A1:J1"/>
    <mergeCell ref="A27:J27"/>
    <mergeCell ref="A5:J5"/>
    <mergeCell ref="B6:J6"/>
    <mergeCell ref="B8:J8"/>
    <mergeCell ref="A4:J4"/>
    <mergeCell ref="A3:J3"/>
  </mergeCells>
  <pageMargins left="0.75" right="0.75" top="1" bottom="1" header="0.5" footer="0.5"/>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Operating Performance</vt:lpstr>
      <vt:lpstr>Portfolio</vt:lpstr>
      <vt:lpstr>Repurchase Agreements and Cost </vt:lpstr>
      <vt:lpstr>Balance Sheet</vt:lpstr>
      <vt:lpstr>Income Statement</vt:lpstr>
      <vt:lpstr>GAAP to Non-GAAP Rec</vt:lpstr>
      <vt:lpstr>Summary of Core Earnings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Bryan Hill</cp:lastModifiedBy>
  <cp:revision>2</cp:revision>
  <dcterms:created xsi:type="dcterms:W3CDTF">2021-08-04T20:47:44Z</dcterms:created>
  <dcterms:modified xsi:type="dcterms:W3CDTF">2021-08-04T20:59:48Z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{98173D8B-DD60-4737-B549-525398622E78}</vt:lpwstr>
  </property>
</Properties>
</file>