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progressfinancial522.sharepoint.com/teams/department/CPT/Debt Finance/Monthly Funding QA/2026-04/"/>
    </mc:Choice>
  </mc:AlternateContent>
  <xr:revisionPtr revIDLastSave="1" documentId="13_ncr:1_{C3152C22-FF7C-3440-9708-B2730B057280}" xr6:coauthVersionLast="47" xr6:coauthVersionMax="47" xr10:uidLastSave="{1408BE8B-4220-4754-A7EE-DE7C6E25DD41}"/>
  <bookViews>
    <workbookView xWindow="38280" yWindow="45" windowWidth="38640" windowHeight="21840" xr2:uid="{00000000-000D-0000-FFFF-FFFF00000000}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P40" i="1" l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CP33" i="1"/>
  <c r="CF33" i="1"/>
  <c r="BV33" i="1"/>
  <c r="BL33" i="1"/>
  <c r="BB33" i="1"/>
  <c r="AR33" i="1"/>
  <c r="AH33" i="1"/>
  <c r="X33" i="1"/>
  <c r="N33" i="1"/>
  <c r="D33" i="1"/>
  <c r="CP32" i="1"/>
  <c r="CO32" i="1"/>
  <c r="CO33" i="1" s="1"/>
  <c r="CN32" i="1"/>
  <c r="CN33" i="1" s="1"/>
  <c r="CM32" i="1"/>
  <c r="CM33" i="1" s="1"/>
  <c r="CL32" i="1"/>
  <c r="CL33" i="1" s="1"/>
  <c r="CK32" i="1"/>
  <c r="CK33" i="1" s="1"/>
  <c r="CJ32" i="1"/>
  <c r="CJ33" i="1" s="1"/>
  <c r="CI32" i="1"/>
  <c r="CI33" i="1" s="1"/>
  <c r="CH32" i="1"/>
  <c r="CH33" i="1" s="1"/>
  <c r="CG32" i="1"/>
  <c r="CG33" i="1" s="1"/>
  <c r="CF32" i="1"/>
  <c r="CE32" i="1"/>
  <c r="CE33" i="1" s="1"/>
  <c r="CD32" i="1"/>
  <c r="CD33" i="1" s="1"/>
  <c r="CC32" i="1"/>
  <c r="CC33" i="1" s="1"/>
  <c r="CB32" i="1"/>
  <c r="CB33" i="1" s="1"/>
  <c r="CA32" i="1"/>
  <c r="CA33" i="1" s="1"/>
  <c r="BZ32" i="1"/>
  <c r="BZ33" i="1" s="1"/>
  <c r="BY32" i="1"/>
  <c r="BY33" i="1" s="1"/>
  <c r="BX32" i="1"/>
  <c r="BX33" i="1" s="1"/>
  <c r="BW32" i="1"/>
  <c r="BV32" i="1"/>
  <c r="BU32" i="1"/>
  <c r="BU33" i="1" s="1"/>
  <c r="BT32" i="1"/>
  <c r="BT33" i="1" s="1"/>
  <c r="BS32" i="1"/>
  <c r="BS33" i="1" s="1"/>
  <c r="BR32" i="1"/>
  <c r="BR33" i="1" s="1"/>
  <c r="BQ32" i="1"/>
  <c r="BQ33" i="1" s="1"/>
  <c r="BP32" i="1"/>
  <c r="BP33" i="1" s="1"/>
  <c r="BO32" i="1"/>
  <c r="BO33" i="1" s="1"/>
  <c r="BN32" i="1"/>
  <c r="BN33" i="1" s="1"/>
  <c r="BM32" i="1"/>
  <c r="BL32" i="1"/>
  <c r="BK32" i="1"/>
  <c r="BK33" i="1" s="1"/>
  <c r="BJ32" i="1"/>
  <c r="BJ33" i="1" s="1"/>
  <c r="BI32" i="1"/>
  <c r="BI33" i="1" s="1"/>
  <c r="BH32" i="1"/>
  <c r="BH33" i="1" s="1"/>
  <c r="BG32" i="1"/>
  <c r="BG33" i="1" s="1"/>
  <c r="BF32" i="1"/>
  <c r="BF33" i="1" s="1"/>
  <c r="BE32" i="1"/>
  <c r="BE33" i="1" s="1"/>
  <c r="BD32" i="1"/>
  <c r="BD33" i="1" s="1"/>
  <c r="BC32" i="1"/>
  <c r="BB32" i="1"/>
  <c r="BA32" i="1"/>
  <c r="BA33" i="1" s="1"/>
  <c r="AZ32" i="1"/>
  <c r="AZ33" i="1" s="1"/>
  <c r="AY32" i="1"/>
  <c r="AY33" i="1" s="1"/>
  <c r="AX32" i="1"/>
  <c r="AX33" i="1" s="1"/>
  <c r="AW32" i="1"/>
  <c r="AW33" i="1" s="1"/>
  <c r="AV32" i="1"/>
  <c r="AV33" i="1" s="1"/>
  <c r="AU32" i="1"/>
  <c r="AU33" i="1" s="1"/>
  <c r="AT32" i="1"/>
  <c r="AT33" i="1" s="1"/>
  <c r="AS32" i="1"/>
  <c r="AR32" i="1"/>
  <c r="AQ32" i="1"/>
  <c r="AQ33" i="1" s="1"/>
  <c r="AP32" i="1"/>
  <c r="AP33" i="1" s="1"/>
  <c r="AO32" i="1"/>
  <c r="AO33" i="1" s="1"/>
  <c r="AN32" i="1"/>
  <c r="AN33" i="1" s="1"/>
  <c r="AM32" i="1"/>
  <c r="AM33" i="1" s="1"/>
  <c r="AL32" i="1"/>
  <c r="AL33" i="1" s="1"/>
  <c r="AK32" i="1"/>
  <c r="AK33" i="1" s="1"/>
  <c r="AJ32" i="1"/>
  <c r="AJ33" i="1" s="1"/>
  <c r="AI32" i="1"/>
  <c r="AH32" i="1"/>
  <c r="AG32" i="1"/>
  <c r="AG33" i="1" s="1"/>
  <c r="AF32" i="1"/>
  <c r="AF33" i="1" s="1"/>
  <c r="AE32" i="1"/>
  <c r="AE33" i="1" s="1"/>
  <c r="AD32" i="1"/>
  <c r="AD33" i="1" s="1"/>
  <c r="AC32" i="1"/>
  <c r="AC33" i="1" s="1"/>
  <c r="AB32" i="1"/>
  <c r="AB33" i="1" s="1"/>
  <c r="AA32" i="1"/>
  <c r="AA33" i="1" s="1"/>
  <c r="Z32" i="1"/>
  <c r="Z33" i="1" s="1"/>
  <c r="Y32" i="1"/>
  <c r="X32" i="1"/>
  <c r="W32" i="1"/>
  <c r="W33" i="1" s="1"/>
  <c r="V32" i="1"/>
  <c r="V33" i="1" s="1"/>
  <c r="U32" i="1"/>
  <c r="U33" i="1" s="1"/>
  <c r="T32" i="1"/>
  <c r="T33" i="1" s="1"/>
  <c r="S32" i="1"/>
  <c r="S33" i="1" s="1"/>
  <c r="R32" i="1"/>
  <c r="R33" i="1" s="1"/>
  <c r="Q32" i="1"/>
  <c r="Q33" i="1" s="1"/>
  <c r="P32" i="1"/>
  <c r="P33" i="1" s="1"/>
  <c r="O32" i="1"/>
  <c r="N32" i="1"/>
  <c r="M32" i="1"/>
  <c r="M33" i="1" s="1"/>
  <c r="L32" i="1"/>
  <c r="L33" i="1" s="1"/>
  <c r="K32" i="1"/>
  <c r="K33" i="1" s="1"/>
  <c r="J32" i="1"/>
  <c r="J33" i="1" s="1"/>
  <c r="I32" i="1"/>
  <c r="I33" i="1" s="1"/>
  <c r="H32" i="1"/>
  <c r="H33" i="1" s="1"/>
  <c r="G32" i="1"/>
  <c r="G33" i="1" s="1"/>
  <c r="F32" i="1"/>
  <c r="F33" i="1" s="1"/>
  <c r="E32" i="1"/>
  <c r="D32" i="1"/>
  <c r="C32" i="1"/>
  <c r="C33" i="1" s="1"/>
  <c r="B32" i="1"/>
  <c r="B33" i="1" s="1"/>
  <c r="CF27" i="1"/>
  <c r="BV27" i="1"/>
  <c r="BL27" i="1"/>
  <c r="BB27" i="1"/>
  <c r="AR27" i="1"/>
  <c r="AH27" i="1"/>
  <c r="X27" i="1"/>
  <c r="T27" i="1"/>
  <c r="S27" i="1"/>
  <c r="R27" i="1"/>
  <c r="N27" i="1"/>
  <c r="E27" i="1"/>
  <c r="D27" i="1"/>
  <c r="CP26" i="1"/>
  <c r="CP27" i="1" s="1"/>
  <c r="CO26" i="1"/>
  <c r="CO27" i="1" s="1"/>
  <c r="CN26" i="1"/>
  <c r="CN27" i="1" s="1"/>
  <c r="CM26" i="1"/>
  <c r="CM27" i="1" s="1"/>
  <c r="CL26" i="1"/>
  <c r="CK26" i="1"/>
  <c r="CK27" i="1" s="1"/>
  <c r="CJ26" i="1"/>
  <c r="CJ27" i="1" s="1"/>
  <c r="CI26" i="1"/>
  <c r="CI27" i="1" s="1"/>
  <c r="CH26" i="1"/>
  <c r="CG26" i="1"/>
  <c r="CG27" i="1" s="1"/>
  <c r="CF26" i="1"/>
  <c r="CE26" i="1"/>
  <c r="CE27" i="1" s="1"/>
  <c r="CD26" i="1"/>
  <c r="CD27" i="1" s="1"/>
  <c r="CC26" i="1"/>
  <c r="CC27" i="1" s="1"/>
  <c r="CB26" i="1"/>
  <c r="CA26" i="1"/>
  <c r="CA27" i="1" s="1"/>
  <c r="BZ26" i="1"/>
  <c r="BZ27" i="1" s="1"/>
  <c r="BY26" i="1"/>
  <c r="BY27" i="1" s="1"/>
  <c r="BX26" i="1"/>
  <c r="BW26" i="1"/>
  <c r="BW27" i="1" s="1"/>
  <c r="BV26" i="1"/>
  <c r="BU26" i="1"/>
  <c r="BU27" i="1" s="1"/>
  <c r="BT26" i="1"/>
  <c r="BT27" i="1" s="1"/>
  <c r="BS26" i="1"/>
  <c r="BS27" i="1" s="1"/>
  <c r="BR26" i="1"/>
  <c r="BQ26" i="1"/>
  <c r="BQ27" i="1" s="1"/>
  <c r="BP26" i="1"/>
  <c r="BP27" i="1" s="1"/>
  <c r="BO26" i="1"/>
  <c r="BO27" i="1" s="1"/>
  <c r="BN26" i="1"/>
  <c r="BM26" i="1"/>
  <c r="BM27" i="1" s="1"/>
  <c r="BL26" i="1"/>
  <c r="BK26" i="1"/>
  <c r="BK27" i="1" s="1"/>
  <c r="BJ26" i="1"/>
  <c r="BJ27" i="1" s="1"/>
  <c r="BI26" i="1"/>
  <c r="BI27" i="1" s="1"/>
  <c r="BH26" i="1"/>
  <c r="BG26" i="1"/>
  <c r="BG27" i="1" s="1"/>
  <c r="BF26" i="1"/>
  <c r="BF27" i="1" s="1"/>
  <c r="BE26" i="1"/>
  <c r="BE27" i="1" s="1"/>
  <c r="BD26" i="1"/>
  <c r="BC26" i="1"/>
  <c r="BC27" i="1" s="1"/>
  <c r="BB26" i="1"/>
  <c r="BA26" i="1"/>
  <c r="BA27" i="1" s="1"/>
  <c r="AZ26" i="1"/>
  <c r="AZ27" i="1" s="1"/>
  <c r="AY26" i="1"/>
  <c r="AY27" i="1" s="1"/>
  <c r="AX26" i="1"/>
  <c r="AW26" i="1"/>
  <c r="AW27" i="1" s="1"/>
  <c r="AV26" i="1"/>
  <c r="AV27" i="1" s="1"/>
  <c r="AU26" i="1"/>
  <c r="AU27" i="1" s="1"/>
  <c r="AT26" i="1"/>
  <c r="AS26" i="1"/>
  <c r="AS27" i="1" s="1"/>
  <c r="AR26" i="1"/>
  <c r="AQ26" i="1"/>
  <c r="AQ27" i="1" s="1"/>
  <c r="AP26" i="1"/>
  <c r="AP27" i="1" s="1"/>
  <c r="AO26" i="1"/>
  <c r="AO27" i="1" s="1"/>
  <c r="AN26" i="1"/>
  <c r="AM26" i="1"/>
  <c r="AM27" i="1" s="1"/>
  <c r="AL26" i="1"/>
  <c r="AL27" i="1" s="1"/>
  <c r="AK26" i="1"/>
  <c r="AK27" i="1" s="1"/>
  <c r="AJ26" i="1"/>
  <c r="AI26" i="1"/>
  <c r="AI27" i="1" s="1"/>
  <c r="AH26" i="1"/>
  <c r="AG26" i="1"/>
  <c r="AG27" i="1" s="1"/>
  <c r="AF26" i="1"/>
  <c r="AF27" i="1" s="1"/>
  <c r="AE26" i="1"/>
  <c r="AE27" i="1" s="1"/>
  <c r="AD26" i="1"/>
  <c r="AC26" i="1"/>
  <c r="AC27" i="1" s="1"/>
  <c r="AB26" i="1"/>
  <c r="AB27" i="1" s="1"/>
  <c r="AA26" i="1"/>
  <c r="AA27" i="1" s="1"/>
  <c r="Z26" i="1"/>
  <c r="Y26" i="1"/>
  <c r="Y27" i="1" s="1"/>
  <c r="X26" i="1"/>
  <c r="W26" i="1"/>
  <c r="W27" i="1" s="1"/>
  <c r="V26" i="1"/>
  <c r="V27" i="1" s="1"/>
  <c r="U26" i="1"/>
  <c r="U27" i="1" s="1"/>
  <c r="T26" i="1"/>
  <c r="S26" i="1"/>
  <c r="R26" i="1"/>
  <c r="Q26" i="1"/>
  <c r="Q27" i="1" s="1"/>
  <c r="P26" i="1"/>
  <c r="O26" i="1"/>
  <c r="O27" i="1" s="1"/>
  <c r="N26" i="1"/>
  <c r="M26" i="1"/>
  <c r="M27" i="1" s="1"/>
  <c r="L26" i="1"/>
  <c r="L27" i="1" s="1"/>
  <c r="K26" i="1"/>
  <c r="K27" i="1" s="1"/>
  <c r="J26" i="1"/>
  <c r="I26" i="1"/>
  <c r="I27" i="1" s="1"/>
  <c r="H26" i="1"/>
  <c r="H27" i="1" s="1"/>
  <c r="G26" i="1"/>
  <c r="G27" i="1" s="1"/>
  <c r="F26" i="1"/>
  <c r="E26" i="1"/>
  <c r="D26" i="1"/>
  <c r="C26" i="1"/>
  <c r="C27" i="1" s="1"/>
  <c r="B26" i="1"/>
  <c r="B27" i="1" s="1"/>
  <c r="CN19" i="1"/>
  <c r="CN20" i="1" s="1"/>
  <c r="CJ19" i="1"/>
  <c r="CJ20" i="1" s="1"/>
  <c r="CI19" i="1"/>
  <c r="CI20" i="1" s="1"/>
  <c r="CH19" i="1"/>
  <c r="CH20" i="1" s="1"/>
  <c r="CH21" i="1" s="1"/>
  <c r="CD19" i="1"/>
  <c r="CD20" i="1" s="1"/>
  <c r="BZ19" i="1"/>
  <c r="BZ20" i="1" s="1"/>
  <c r="BZ21" i="1" s="1"/>
  <c r="BY19" i="1"/>
  <c r="BY20" i="1" s="1"/>
  <c r="BY21" i="1" s="1"/>
  <c r="BX19" i="1"/>
  <c r="BX20" i="1" s="1"/>
  <c r="BX21" i="1" s="1"/>
  <c r="BT19" i="1"/>
  <c r="BT20" i="1" s="1"/>
  <c r="BP19" i="1"/>
  <c r="BP20" i="1" s="1"/>
  <c r="BO19" i="1"/>
  <c r="BO20" i="1" s="1"/>
  <c r="BN19" i="1"/>
  <c r="BN20" i="1" s="1"/>
  <c r="BN21" i="1" s="1"/>
  <c r="BJ19" i="1"/>
  <c r="BJ20" i="1" s="1"/>
  <c r="BF19" i="1"/>
  <c r="BF20" i="1" s="1"/>
  <c r="BF21" i="1" s="1"/>
  <c r="BE19" i="1"/>
  <c r="BE20" i="1" s="1"/>
  <c r="BE21" i="1" s="1"/>
  <c r="BD19" i="1"/>
  <c r="BD20" i="1" s="1"/>
  <c r="BD21" i="1" s="1"/>
  <c r="AZ19" i="1"/>
  <c r="AZ20" i="1" s="1"/>
  <c r="AV19" i="1"/>
  <c r="AV20" i="1" s="1"/>
  <c r="AV21" i="1" s="1"/>
  <c r="AU19" i="1"/>
  <c r="AU20" i="1" s="1"/>
  <c r="AT19" i="1"/>
  <c r="AT20" i="1" s="1"/>
  <c r="AP19" i="1"/>
  <c r="AP20" i="1" s="1"/>
  <c r="AL19" i="1"/>
  <c r="AL20" i="1" s="1"/>
  <c r="AK19" i="1"/>
  <c r="AK20" i="1" s="1"/>
  <c r="AJ19" i="1"/>
  <c r="AJ20" i="1" s="1"/>
  <c r="AJ21" i="1" s="1"/>
  <c r="AF19" i="1"/>
  <c r="AF20" i="1" s="1"/>
  <c r="AB19" i="1"/>
  <c r="AB20" i="1" s="1"/>
  <c r="AB21" i="1" s="1"/>
  <c r="AA19" i="1"/>
  <c r="AA20" i="1" s="1"/>
  <c r="AA21" i="1" s="1"/>
  <c r="Z19" i="1"/>
  <c r="Z20" i="1" s="1"/>
  <c r="Z21" i="1" s="1"/>
  <c r="V19" i="1"/>
  <c r="V20" i="1" s="1"/>
  <c r="R19" i="1"/>
  <c r="R20" i="1" s="1"/>
  <c r="Q19" i="1"/>
  <c r="Q20" i="1" s="1"/>
  <c r="P19" i="1"/>
  <c r="P20" i="1" s="1"/>
  <c r="P21" i="1" s="1"/>
  <c r="L19" i="1"/>
  <c r="L20" i="1" s="1"/>
  <c r="H19" i="1"/>
  <c r="H20" i="1" s="1"/>
  <c r="H21" i="1" s="1"/>
  <c r="G19" i="1"/>
  <c r="G20" i="1" s="1"/>
  <c r="G21" i="1" s="1"/>
  <c r="F19" i="1"/>
  <c r="F20" i="1" s="1"/>
  <c r="F21" i="1" s="1"/>
  <c r="B19" i="1"/>
  <c r="B20" i="1" s="1"/>
  <c r="CP18" i="1"/>
  <c r="CP19" i="1" s="1"/>
  <c r="CP20" i="1" s="1"/>
  <c r="CP21" i="1" s="1"/>
  <c r="CO18" i="1"/>
  <c r="CO19" i="1" s="1"/>
  <c r="CO20" i="1" s="1"/>
  <c r="CN18" i="1"/>
  <c r="CM18" i="1"/>
  <c r="CM19" i="1" s="1"/>
  <c r="CM20" i="1" s="1"/>
  <c r="CL18" i="1"/>
  <c r="CL19" i="1" s="1"/>
  <c r="CL20" i="1" s="1"/>
  <c r="CL21" i="1" s="1"/>
  <c r="CK18" i="1"/>
  <c r="CK19" i="1" s="1"/>
  <c r="CK20" i="1" s="1"/>
  <c r="CK21" i="1" s="1"/>
  <c r="CJ18" i="1"/>
  <c r="CI18" i="1"/>
  <c r="CH18" i="1"/>
  <c r="CG18" i="1"/>
  <c r="CG19" i="1" s="1"/>
  <c r="CG20" i="1" s="1"/>
  <c r="CG21" i="1" s="1"/>
  <c r="CF18" i="1"/>
  <c r="CF19" i="1" s="1"/>
  <c r="CF20" i="1" s="1"/>
  <c r="CF21" i="1" s="1"/>
  <c r="CE18" i="1"/>
  <c r="CE19" i="1" s="1"/>
  <c r="CE20" i="1" s="1"/>
  <c r="CD18" i="1"/>
  <c r="CC18" i="1"/>
  <c r="CC19" i="1" s="1"/>
  <c r="CC20" i="1" s="1"/>
  <c r="CB18" i="1"/>
  <c r="CB19" i="1" s="1"/>
  <c r="CB20" i="1" s="1"/>
  <c r="CA18" i="1"/>
  <c r="CA19" i="1" s="1"/>
  <c r="CA20" i="1" s="1"/>
  <c r="CA21" i="1" s="1"/>
  <c r="BZ18" i="1"/>
  <c r="BY18" i="1"/>
  <c r="BX18" i="1"/>
  <c r="BW18" i="1"/>
  <c r="BW19" i="1" s="1"/>
  <c r="BW20" i="1" s="1"/>
  <c r="BV18" i="1"/>
  <c r="BV19" i="1" s="1"/>
  <c r="BV20" i="1" s="1"/>
  <c r="BV21" i="1" s="1"/>
  <c r="BU18" i="1"/>
  <c r="BU19" i="1" s="1"/>
  <c r="BU20" i="1" s="1"/>
  <c r="BT18" i="1"/>
  <c r="BS18" i="1"/>
  <c r="BS19" i="1" s="1"/>
  <c r="BS20" i="1" s="1"/>
  <c r="BR18" i="1"/>
  <c r="BR19" i="1" s="1"/>
  <c r="BR20" i="1" s="1"/>
  <c r="BR21" i="1" s="1"/>
  <c r="BQ18" i="1"/>
  <c r="BQ19" i="1" s="1"/>
  <c r="BQ20" i="1" s="1"/>
  <c r="BQ21" i="1" s="1"/>
  <c r="BP18" i="1"/>
  <c r="BO18" i="1"/>
  <c r="BN18" i="1"/>
  <c r="BM18" i="1"/>
  <c r="BM19" i="1" s="1"/>
  <c r="BM20" i="1" s="1"/>
  <c r="BM21" i="1" s="1"/>
  <c r="BL18" i="1"/>
  <c r="BL19" i="1" s="1"/>
  <c r="BL20" i="1" s="1"/>
  <c r="BL21" i="1" s="1"/>
  <c r="BK18" i="1"/>
  <c r="BK19" i="1" s="1"/>
  <c r="BK20" i="1" s="1"/>
  <c r="BJ18" i="1"/>
  <c r="BI18" i="1"/>
  <c r="BI19" i="1" s="1"/>
  <c r="BI20" i="1" s="1"/>
  <c r="BH18" i="1"/>
  <c r="BH19" i="1" s="1"/>
  <c r="BH20" i="1" s="1"/>
  <c r="BG18" i="1"/>
  <c r="BG19" i="1" s="1"/>
  <c r="BG20" i="1" s="1"/>
  <c r="BG21" i="1" s="1"/>
  <c r="BF18" i="1"/>
  <c r="BE18" i="1"/>
  <c r="BD18" i="1"/>
  <c r="BC18" i="1"/>
  <c r="BC19" i="1" s="1"/>
  <c r="BC20" i="1" s="1"/>
  <c r="BC21" i="1" s="1"/>
  <c r="BB18" i="1"/>
  <c r="BB19" i="1" s="1"/>
  <c r="BB20" i="1" s="1"/>
  <c r="BB21" i="1" s="1"/>
  <c r="BA18" i="1"/>
  <c r="BA19" i="1" s="1"/>
  <c r="BA20" i="1" s="1"/>
  <c r="AZ18" i="1"/>
  <c r="AY18" i="1"/>
  <c r="AY19" i="1" s="1"/>
  <c r="AY20" i="1" s="1"/>
  <c r="AX18" i="1"/>
  <c r="AX19" i="1" s="1"/>
  <c r="AX20" i="1" s="1"/>
  <c r="AW18" i="1"/>
  <c r="AW19" i="1" s="1"/>
  <c r="AW20" i="1" s="1"/>
  <c r="AW21" i="1" s="1"/>
  <c r="AV18" i="1"/>
  <c r="AU18" i="1"/>
  <c r="AT18" i="1"/>
  <c r="AS18" i="1"/>
  <c r="AS19" i="1" s="1"/>
  <c r="AS20" i="1" s="1"/>
  <c r="AS21" i="1" s="1"/>
  <c r="AR18" i="1"/>
  <c r="AR19" i="1" s="1"/>
  <c r="AR20" i="1" s="1"/>
  <c r="AR21" i="1" s="1"/>
  <c r="AQ18" i="1"/>
  <c r="AQ19" i="1" s="1"/>
  <c r="AQ20" i="1" s="1"/>
  <c r="AP18" i="1"/>
  <c r="AO18" i="1"/>
  <c r="AO19" i="1" s="1"/>
  <c r="AO20" i="1" s="1"/>
  <c r="AO21" i="1" s="1"/>
  <c r="AN18" i="1"/>
  <c r="AN19" i="1" s="1"/>
  <c r="AN20" i="1" s="1"/>
  <c r="AN21" i="1" s="1"/>
  <c r="AM18" i="1"/>
  <c r="AM19" i="1" s="1"/>
  <c r="AM20" i="1" s="1"/>
  <c r="AM21" i="1" s="1"/>
  <c r="AL18" i="1"/>
  <c r="AK18" i="1"/>
  <c r="AJ18" i="1"/>
  <c r="AI18" i="1"/>
  <c r="AI19" i="1" s="1"/>
  <c r="AI20" i="1" s="1"/>
  <c r="AI21" i="1" s="1"/>
  <c r="AH18" i="1"/>
  <c r="AH19" i="1" s="1"/>
  <c r="AH20" i="1" s="1"/>
  <c r="AH21" i="1" s="1"/>
  <c r="AG18" i="1"/>
  <c r="AG19" i="1" s="1"/>
  <c r="AG20" i="1" s="1"/>
  <c r="AF18" i="1"/>
  <c r="AE18" i="1"/>
  <c r="AE19" i="1" s="1"/>
  <c r="AE20" i="1" s="1"/>
  <c r="AD18" i="1"/>
  <c r="AD19" i="1" s="1"/>
  <c r="AD20" i="1" s="1"/>
  <c r="AC18" i="1"/>
  <c r="AC19" i="1" s="1"/>
  <c r="AC20" i="1" s="1"/>
  <c r="AC21" i="1" s="1"/>
  <c r="AB18" i="1"/>
  <c r="AA18" i="1"/>
  <c r="Z18" i="1"/>
  <c r="Y18" i="1"/>
  <c r="Y19" i="1" s="1"/>
  <c r="Y20" i="1" s="1"/>
  <c r="X18" i="1"/>
  <c r="X19" i="1" s="1"/>
  <c r="X20" i="1" s="1"/>
  <c r="X21" i="1" s="1"/>
  <c r="W18" i="1"/>
  <c r="W19" i="1" s="1"/>
  <c r="W20" i="1" s="1"/>
  <c r="V18" i="1"/>
  <c r="U18" i="1"/>
  <c r="U19" i="1" s="1"/>
  <c r="U20" i="1" s="1"/>
  <c r="T18" i="1"/>
  <c r="T19" i="1" s="1"/>
  <c r="T20" i="1" s="1"/>
  <c r="T21" i="1" s="1"/>
  <c r="S18" i="1"/>
  <c r="S19" i="1" s="1"/>
  <c r="S20" i="1" s="1"/>
  <c r="S21" i="1" s="1"/>
  <c r="R18" i="1"/>
  <c r="Q18" i="1"/>
  <c r="P18" i="1"/>
  <c r="O18" i="1"/>
  <c r="O19" i="1" s="1"/>
  <c r="O20" i="1" s="1"/>
  <c r="O21" i="1" s="1"/>
  <c r="N18" i="1"/>
  <c r="N19" i="1" s="1"/>
  <c r="N20" i="1" s="1"/>
  <c r="N21" i="1" s="1"/>
  <c r="M18" i="1"/>
  <c r="M19" i="1" s="1"/>
  <c r="M20" i="1" s="1"/>
  <c r="L18" i="1"/>
  <c r="K18" i="1"/>
  <c r="K19" i="1" s="1"/>
  <c r="K20" i="1" s="1"/>
  <c r="J18" i="1"/>
  <c r="J19" i="1" s="1"/>
  <c r="J20" i="1" s="1"/>
  <c r="I18" i="1"/>
  <c r="I19" i="1" s="1"/>
  <c r="I20" i="1" s="1"/>
  <c r="I21" i="1" s="1"/>
  <c r="H18" i="1"/>
  <c r="G18" i="1"/>
  <c r="F18" i="1"/>
  <c r="E18" i="1"/>
  <c r="E19" i="1" s="1"/>
  <c r="E20" i="1" s="1"/>
  <c r="E21" i="1" s="1"/>
  <c r="D18" i="1"/>
  <c r="D19" i="1" s="1"/>
  <c r="D20" i="1" s="1"/>
  <c r="D21" i="1" s="1"/>
  <c r="C18" i="1"/>
  <c r="C19" i="1" s="1"/>
  <c r="C20" i="1" s="1"/>
  <c r="B18" i="1"/>
  <c r="CM13" i="1"/>
  <c r="CI13" i="1"/>
  <c r="CH13" i="1"/>
  <c r="CG13" i="1"/>
  <c r="CG14" i="1" s="1"/>
  <c r="CC13" i="1"/>
  <c r="BY13" i="1"/>
  <c r="BY14" i="1" s="1"/>
  <c r="BX13" i="1"/>
  <c r="BX14" i="1" s="1"/>
  <c r="BW13" i="1"/>
  <c r="BW14" i="1" s="1"/>
  <c r="BS13" i="1"/>
  <c r="BO13" i="1"/>
  <c r="BN13" i="1"/>
  <c r="BM13" i="1"/>
  <c r="BM14" i="1" s="1"/>
  <c r="BI13" i="1"/>
  <c r="BE13" i="1"/>
  <c r="BE14" i="1" s="1"/>
  <c r="BD13" i="1"/>
  <c r="BD14" i="1" s="1"/>
  <c r="BC13" i="1"/>
  <c r="BC14" i="1" s="1"/>
  <c r="AY13" i="1"/>
  <c r="AU13" i="1"/>
  <c r="AU14" i="1" s="1"/>
  <c r="AT13" i="1"/>
  <c r="AS13" i="1"/>
  <c r="AS14" i="1" s="1"/>
  <c r="AO13" i="1"/>
  <c r="AK13" i="1"/>
  <c r="AJ13" i="1"/>
  <c r="AI13" i="1"/>
  <c r="AI14" i="1" s="1"/>
  <c r="AE13" i="1"/>
  <c r="AA13" i="1"/>
  <c r="AA14" i="1" s="1"/>
  <c r="Z13" i="1"/>
  <c r="Z14" i="1" s="1"/>
  <c r="Y13" i="1"/>
  <c r="Y14" i="1" s="1"/>
  <c r="U13" i="1"/>
  <c r="Q13" i="1"/>
  <c r="P13" i="1"/>
  <c r="O13" i="1"/>
  <c r="O14" i="1" s="1"/>
  <c r="K13" i="1"/>
  <c r="G13" i="1"/>
  <c r="G14" i="1" s="1"/>
  <c r="F13" i="1"/>
  <c r="F14" i="1" s="1"/>
  <c r="E13" i="1"/>
  <c r="E14" i="1" s="1"/>
  <c r="CP12" i="1"/>
  <c r="CP13" i="1" s="1"/>
  <c r="CP14" i="1" s="1"/>
  <c r="CO12" i="1"/>
  <c r="CO13" i="1" s="1"/>
  <c r="CO14" i="1" s="1"/>
  <c r="CN12" i="1"/>
  <c r="CN13" i="1" s="1"/>
  <c r="CM12" i="1"/>
  <c r="CL12" i="1"/>
  <c r="CL13" i="1" s="1"/>
  <c r="CK12" i="1"/>
  <c r="CK13" i="1" s="1"/>
  <c r="CK14" i="1" s="1"/>
  <c r="CJ12" i="1"/>
  <c r="CJ13" i="1" s="1"/>
  <c r="CJ14" i="1" s="1"/>
  <c r="CI12" i="1"/>
  <c r="CH12" i="1"/>
  <c r="CG12" i="1"/>
  <c r="CF12" i="1"/>
  <c r="CF13" i="1" s="1"/>
  <c r="CF14" i="1" s="1"/>
  <c r="CE12" i="1"/>
  <c r="CE13" i="1" s="1"/>
  <c r="CE14" i="1" s="1"/>
  <c r="CD12" i="1"/>
  <c r="CD13" i="1" s="1"/>
  <c r="CC12" i="1"/>
  <c r="CB12" i="1"/>
  <c r="CB13" i="1" s="1"/>
  <c r="CA12" i="1"/>
  <c r="CA13" i="1" s="1"/>
  <c r="CA14" i="1" s="1"/>
  <c r="BZ12" i="1"/>
  <c r="BZ13" i="1" s="1"/>
  <c r="BZ14" i="1" s="1"/>
  <c r="BY12" i="1"/>
  <c r="BX12" i="1"/>
  <c r="BW12" i="1"/>
  <c r="BV12" i="1"/>
  <c r="BV13" i="1" s="1"/>
  <c r="BV14" i="1" s="1"/>
  <c r="BU12" i="1"/>
  <c r="BU13" i="1" s="1"/>
  <c r="BU14" i="1" s="1"/>
  <c r="BT12" i="1"/>
  <c r="BT13" i="1" s="1"/>
  <c r="BS12" i="1"/>
  <c r="BR12" i="1"/>
  <c r="BR13" i="1" s="1"/>
  <c r="BQ12" i="1"/>
  <c r="BQ13" i="1" s="1"/>
  <c r="BQ14" i="1" s="1"/>
  <c r="BP12" i="1"/>
  <c r="BP13" i="1" s="1"/>
  <c r="BP14" i="1" s="1"/>
  <c r="BO12" i="1"/>
  <c r="BN12" i="1"/>
  <c r="BM12" i="1"/>
  <c r="BL12" i="1"/>
  <c r="BL13" i="1" s="1"/>
  <c r="BL14" i="1" s="1"/>
  <c r="BK12" i="1"/>
  <c r="BK13" i="1" s="1"/>
  <c r="BK14" i="1" s="1"/>
  <c r="BJ12" i="1"/>
  <c r="BJ13" i="1" s="1"/>
  <c r="BI12" i="1"/>
  <c r="BH12" i="1"/>
  <c r="BH13" i="1" s="1"/>
  <c r="BG12" i="1"/>
  <c r="BG13" i="1" s="1"/>
  <c r="BG14" i="1" s="1"/>
  <c r="BF12" i="1"/>
  <c r="BF13" i="1" s="1"/>
  <c r="BF14" i="1" s="1"/>
  <c r="BE12" i="1"/>
  <c r="BD12" i="1"/>
  <c r="BC12" i="1"/>
  <c r="BB12" i="1"/>
  <c r="BB13" i="1" s="1"/>
  <c r="BB14" i="1" s="1"/>
  <c r="BA12" i="1"/>
  <c r="BA13" i="1" s="1"/>
  <c r="BA14" i="1" s="1"/>
  <c r="AZ12" i="1"/>
  <c r="AZ13" i="1" s="1"/>
  <c r="AY12" i="1"/>
  <c r="AX12" i="1"/>
  <c r="AX13" i="1" s="1"/>
  <c r="AW12" i="1"/>
  <c r="AW13" i="1" s="1"/>
  <c r="AW14" i="1" s="1"/>
  <c r="AV12" i="1"/>
  <c r="AV13" i="1" s="1"/>
  <c r="AV14" i="1" s="1"/>
  <c r="AU12" i="1"/>
  <c r="AT12" i="1"/>
  <c r="AS12" i="1"/>
  <c r="AR12" i="1"/>
  <c r="AR13" i="1" s="1"/>
  <c r="AR14" i="1" s="1"/>
  <c r="AQ12" i="1"/>
  <c r="AQ13" i="1" s="1"/>
  <c r="AQ14" i="1" s="1"/>
  <c r="AP12" i="1"/>
  <c r="AP13" i="1" s="1"/>
  <c r="AO12" i="1"/>
  <c r="AN12" i="1"/>
  <c r="AN13" i="1" s="1"/>
  <c r="AM12" i="1"/>
  <c r="AM13" i="1" s="1"/>
  <c r="AM14" i="1" s="1"/>
  <c r="AL12" i="1"/>
  <c r="AL13" i="1" s="1"/>
  <c r="AL14" i="1" s="1"/>
  <c r="AK12" i="1"/>
  <c r="AJ12" i="1"/>
  <c r="AI12" i="1"/>
  <c r="AH12" i="1"/>
  <c r="AH13" i="1" s="1"/>
  <c r="AH14" i="1" s="1"/>
  <c r="AG12" i="1"/>
  <c r="AG13" i="1" s="1"/>
  <c r="AG14" i="1" s="1"/>
  <c r="AF12" i="1"/>
  <c r="AF13" i="1" s="1"/>
  <c r="AE12" i="1"/>
  <c r="AD12" i="1"/>
  <c r="AD13" i="1" s="1"/>
  <c r="AC12" i="1"/>
  <c r="AC13" i="1" s="1"/>
  <c r="AC14" i="1" s="1"/>
  <c r="AB12" i="1"/>
  <c r="AB13" i="1" s="1"/>
  <c r="AB14" i="1" s="1"/>
  <c r="AA12" i="1"/>
  <c r="Z12" i="1"/>
  <c r="Y12" i="1"/>
  <c r="X12" i="1"/>
  <c r="X13" i="1" s="1"/>
  <c r="X14" i="1" s="1"/>
  <c r="W12" i="1"/>
  <c r="W13" i="1" s="1"/>
  <c r="W14" i="1" s="1"/>
  <c r="V12" i="1"/>
  <c r="V13" i="1" s="1"/>
  <c r="U12" i="1"/>
  <c r="T12" i="1"/>
  <c r="T13" i="1" s="1"/>
  <c r="S12" i="1"/>
  <c r="S13" i="1" s="1"/>
  <c r="S14" i="1" s="1"/>
  <c r="R12" i="1"/>
  <c r="R13" i="1" s="1"/>
  <c r="R14" i="1" s="1"/>
  <c r="Q12" i="1"/>
  <c r="P12" i="1"/>
  <c r="O12" i="1"/>
  <c r="N12" i="1"/>
  <c r="N13" i="1" s="1"/>
  <c r="N14" i="1" s="1"/>
  <c r="M12" i="1"/>
  <c r="M13" i="1" s="1"/>
  <c r="M14" i="1" s="1"/>
  <c r="L12" i="1"/>
  <c r="L13" i="1" s="1"/>
  <c r="K12" i="1"/>
  <c r="J12" i="1"/>
  <c r="J13" i="1" s="1"/>
  <c r="I12" i="1"/>
  <c r="I13" i="1" s="1"/>
  <c r="I14" i="1" s="1"/>
  <c r="H12" i="1"/>
  <c r="H13" i="1" s="1"/>
  <c r="H14" i="1" s="1"/>
  <c r="G12" i="1"/>
  <c r="F12" i="1"/>
  <c r="E12" i="1"/>
  <c r="D12" i="1"/>
  <c r="D13" i="1" s="1"/>
  <c r="D14" i="1" s="1"/>
  <c r="C12" i="1"/>
  <c r="C13" i="1" s="1"/>
  <c r="C14" i="1" s="1"/>
  <c r="B12" i="1"/>
  <c r="B13" i="1" s="1"/>
  <c r="B21" i="1" l="1"/>
  <c r="AY14" i="1"/>
  <c r="CC14" i="1"/>
  <c r="CH14" i="1"/>
  <c r="AK21" i="1"/>
  <c r="CI21" i="1"/>
  <c r="CD21" i="1"/>
  <c r="AJ14" i="1"/>
  <c r="BJ21" i="1"/>
  <c r="AK14" i="1"/>
  <c r="J21" i="1"/>
  <c r="AD21" i="1"/>
  <c r="AX21" i="1"/>
  <c r="BH21" i="1"/>
  <c r="CB21" i="1"/>
  <c r="AL21" i="1"/>
  <c r="CJ21" i="1"/>
  <c r="AE14" i="1"/>
  <c r="AF21" i="1"/>
  <c r="BI14" i="1"/>
  <c r="L21" i="1"/>
  <c r="T14" i="1"/>
  <c r="AN14" i="1"/>
  <c r="BH14" i="1"/>
  <c r="CL14" i="1"/>
  <c r="P14" i="1"/>
  <c r="BN14" i="1"/>
  <c r="K21" i="1"/>
  <c r="AE21" i="1"/>
  <c r="AY21" i="1"/>
  <c r="BI21" i="1"/>
  <c r="BS21" i="1"/>
  <c r="CC21" i="1"/>
  <c r="CM21" i="1"/>
  <c r="Q21" i="1"/>
  <c r="AP21" i="1"/>
  <c r="BO21" i="1"/>
  <c r="CN21" i="1"/>
  <c r="Y21" i="1"/>
  <c r="BW21" i="1"/>
  <c r="AZ21" i="1"/>
  <c r="CI14" i="1"/>
  <c r="J14" i="1"/>
  <c r="AD14" i="1"/>
  <c r="AX14" i="1"/>
  <c r="BR14" i="1"/>
  <c r="CB14" i="1"/>
  <c r="AO14" i="1"/>
  <c r="CM14" i="1"/>
  <c r="U21" i="1"/>
  <c r="Q14" i="1"/>
  <c r="BO14" i="1"/>
  <c r="R21" i="1"/>
  <c r="AT21" i="1"/>
  <c r="BP21" i="1"/>
  <c r="K14" i="1"/>
  <c r="B14" i="1"/>
  <c r="L14" i="1"/>
  <c r="V14" i="1"/>
  <c r="AF14" i="1"/>
  <c r="AP14" i="1"/>
  <c r="AZ14" i="1"/>
  <c r="BJ14" i="1"/>
  <c r="BT14" i="1"/>
  <c r="CD14" i="1"/>
  <c r="CN14" i="1"/>
  <c r="U14" i="1"/>
  <c r="AT14" i="1"/>
  <c r="BS14" i="1"/>
  <c r="C21" i="1"/>
  <c r="M21" i="1"/>
  <c r="W21" i="1"/>
  <c r="AG21" i="1"/>
  <c r="AQ21" i="1"/>
  <c r="BA21" i="1"/>
  <c r="BK21" i="1"/>
  <c r="BU21" i="1"/>
  <c r="CE21" i="1"/>
  <c r="CO21" i="1"/>
  <c r="V21" i="1"/>
  <c r="AU21" i="1"/>
  <c r="BT21" i="1"/>
  <c r="F27" i="1"/>
  <c r="P27" i="1"/>
  <c r="Z27" i="1"/>
  <c r="AJ27" i="1"/>
  <c r="AT27" i="1"/>
  <c r="BD27" i="1"/>
  <c r="BN27" i="1"/>
  <c r="BX27" i="1"/>
  <c r="CH27" i="1"/>
  <c r="J27" i="1"/>
  <c r="AD27" i="1"/>
  <c r="AN27" i="1"/>
  <c r="AX27" i="1"/>
  <c r="BH27" i="1"/>
  <c r="BR27" i="1"/>
  <c r="CB27" i="1"/>
  <c r="CL27" i="1"/>
  <c r="E33" i="1"/>
  <c r="O33" i="1"/>
  <c r="Y33" i="1"/>
  <c r="AI33" i="1"/>
  <c r="AS33" i="1"/>
  <c r="BC33" i="1"/>
  <c r="BM33" i="1"/>
  <c r="BW33" i="1"/>
</calcChain>
</file>

<file path=xl/sharedStrings.xml><?xml version="1.0" encoding="utf-8"?>
<sst xmlns="http://schemas.openxmlformats.org/spreadsheetml/2006/main" count="38" uniqueCount="38">
  <si>
    <t>Oportun Funding Asset Backed Securitization Summary</t>
  </si>
  <si>
    <t>Current</t>
  </si>
  <si>
    <t>Previous</t>
  </si>
  <si>
    <t>Balances</t>
  </si>
  <si>
    <t>Beginning principal balance</t>
  </si>
  <si>
    <t>Ending principal balance</t>
  </si>
  <si>
    <t>Gross Defaults</t>
  </si>
  <si>
    <t>Defaulted Receivables ($)</t>
  </si>
  <si>
    <t>1 month Default rate</t>
  </si>
  <si>
    <t>Annualized Default rate</t>
  </si>
  <si>
    <t>3 month Annualized Default rate</t>
  </si>
  <si>
    <t>Net Defaults (all ABS)</t>
  </si>
  <si>
    <t>Recoveries during period ($)</t>
  </si>
  <si>
    <t>Net Defaults during period</t>
  </si>
  <si>
    <t>1 month net Default rate</t>
  </si>
  <si>
    <t>Annualized net Default rate</t>
  </si>
  <si>
    <t>3 month Annualized net Default rate</t>
  </si>
  <si>
    <t>Revolving ABS summary</t>
  </si>
  <si>
    <t>Beginning principal balance - Revolving Deals</t>
  </si>
  <si>
    <t>Net Defaults during period - Revolving Deals</t>
  </si>
  <si>
    <t>Annualized net Default rate - Revolving Deals (1)</t>
  </si>
  <si>
    <t>3 month Annualized net Default rate - Revolving Deals</t>
  </si>
  <si>
    <t>Amortizing ABS summary</t>
  </si>
  <si>
    <t>Beginning principal balance - Amortizing Deals</t>
  </si>
  <si>
    <t>Net Defaults during period - Amortizing Deals</t>
  </si>
  <si>
    <t>Annualized net Default rate - Amortizing Deals (2)</t>
  </si>
  <si>
    <t>3 month Annualized net Default rate - Amortizing Deals</t>
  </si>
  <si>
    <t>Delinquencies</t>
  </si>
  <si>
    <t>15 - 29 DQ</t>
  </si>
  <si>
    <t>30 - 59 DQ</t>
  </si>
  <si>
    <t>60 - 89 DQ</t>
  </si>
  <si>
    <t>90 - 119 DQ</t>
  </si>
  <si>
    <t>30+ Day Delinquency Rate</t>
  </si>
  <si>
    <t>30+ Day Delinquency Rate - Amortizing Deals</t>
  </si>
  <si>
    <t>30+ Day Delinquency Rate - Revolving Deals</t>
  </si>
  <si>
    <t>Notes:</t>
  </si>
  <si>
    <t>(1) Revolving ABS continue to remain in compliance with the annualized net default rate trigger of 19% for the most recent month's reporting.</t>
  </si>
  <si>
    <t>(2) Amortizing ABS that were revolving at issuance (2021-B and  2021-C) have no net default rate trigger during the amoritizing period.  Amortizing ABS (2024-2) continue to remain in compliance with their respective cumulative net default rate triggers for the most recent month's reporting.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</si>
</sst>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\$#,##0"/>
  </numFmts>
  <fonts count="4" x14ac:knownFonts="1">
    <font>
      <sz val="11"/>
      <color theme="1"/>
      <name val="Calibri"/>
      <family val="2"/>
      <scheme val="minor"/>
    </font>
    <font>
      <b/>
      <sz val="16"/>
      <color rgb="FF375623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D0CECE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9">
    <xf numFmtId="0" fontId="0" fillId="0" borderId="0"/>
    <xf numFmtId="0" fontId="1" fillId="0" borderId="1"/>
    <xf numFmtId="164" fontId="2" fillId="3" borderId="1">
      <alignment horizontal="right"/>
    </xf>
    <xf numFmtId="0" fontId="2" fillId="2" borderId="2"/>
    <xf numFmtId="0" fontId="3" fillId="2" borderId="1"/>
    <xf numFmtId="165" fontId="3" fillId="2" borderId="1"/>
    <xf numFmtId="10" fontId="3" fillId="2" borderId="1"/>
    <xf numFmtId="0" fontId="3" fillId="2" borderId="2"/>
    <xf numFmtId="10" fontId="3" fillId="2" borderId="3"/>
  </cellStyleXfs>
  <cellXfs count="10">
    <xf numFmtId="0" fontId="0" fillId="0" borderId="0" xfId="0"/>
    <xf numFmtId="0" fontId="1" fillId="0" borderId="1" xfId="1"/>
    <xf numFmtId="0" fontId="0" fillId="2" borderId="0" xfId="0" applyFill="1"/>
    <xf numFmtId="164" fontId="2" fillId="3" borderId="1" xfId="2">
      <alignment horizontal="right"/>
    </xf>
    <xf numFmtId="0" fontId="2" fillId="2" borderId="2" xfId="3"/>
    <xf numFmtId="0" fontId="3" fillId="2" borderId="1" xfId="4"/>
    <xf numFmtId="165" fontId="3" fillId="2" borderId="1" xfId="5"/>
    <xf numFmtId="10" fontId="3" fillId="2" borderId="1" xfId="6"/>
    <xf numFmtId="0" fontId="3" fillId="2" borderId="2" xfId="7"/>
    <xf numFmtId="10" fontId="3" fillId="2" borderId="3" xfId="8"/>
  </cellXfs>
  <cellStyles count="9">
    <cellStyle name="amount" xfId="5" xr:uid="{00000000-0005-0000-0000-000005000000}"/>
    <cellStyle name="header_dates" xfId="2" xr:uid="{00000000-0005-0000-0000-000002000000}"/>
    <cellStyle name="label_header_nonbold" xfId="7" xr:uid="{00000000-0005-0000-0000-000007000000}"/>
    <cellStyle name="label_header_style" xfId="3" xr:uid="{00000000-0005-0000-0000-000003000000}"/>
    <cellStyle name="Normal" xfId="0" builtinId="0"/>
    <cellStyle name="row_label_style" xfId="4" xr:uid="{00000000-0005-0000-0000-000004000000}"/>
    <cellStyle name="style_perc" xfId="6" xr:uid="{00000000-0005-0000-0000-000006000000}"/>
    <cellStyle name="style_perc_border_up" xfId="8" xr:uid="{00000000-0005-0000-0000-000008000000}"/>
    <cellStyle name="title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49"/>
  <sheetViews>
    <sheetView tabSelected="1" workbookViewId="0"/>
  </sheetViews>
  <sheetFormatPr defaultColWidth="8.85546875" defaultRowHeight="15" x14ac:dyDescent="0.25"/>
  <cols>
    <col min="1" max="1" width="64.85546875" customWidth="1"/>
    <col min="2" max="94" width="16.7109375" customWidth="1"/>
  </cols>
  <sheetData>
    <row r="1" spans="1:95" ht="2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</row>
    <row r="2" spans="1:9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95" x14ac:dyDescent="0.25">
      <c r="A3" s="3"/>
      <c r="B3" s="3">
        <v>46142</v>
      </c>
      <c r="C3" s="3">
        <v>46112</v>
      </c>
      <c r="D3" s="3">
        <v>46081</v>
      </c>
      <c r="E3" s="3">
        <v>46053</v>
      </c>
      <c r="F3" s="3">
        <v>46022</v>
      </c>
      <c r="G3" s="3">
        <v>45991</v>
      </c>
      <c r="H3" s="3">
        <v>45961</v>
      </c>
      <c r="I3" s="3">
        <v>45930</v>
      </c>
      <c r="J3" s="3">
        <v>45900</v>
      </c>
      <c r="K3" s="3">
        <v>45869</v>
      </c>
      <c r="L3" s="3">
        <v>45838</v>
      </c>
      <c r="M3" s="3">
        <v>45808</v>
      </c>
      <c r="N3" s="3">
        <v>45777</v>
      </c>
      <c r="O3" s="3">
        <v>45747</v>
      </c>
      <c r="P3" s="3">
        <v>45716</v>
      </c>
      <c r="Q3" s="3">
        <v>45688</v>
      </c>
      <c r="R3" s="3">
        <v>45657</v>
      </c>
      <c r="S3" s="3">
        <v>45626</v>
      </c>
      <c r="T3" s="3">
        <v>45596</v>
      </c>
      <c r="U3" s="3">
        <v>45565</v>
      </c>
      <c r="V3" s="3">
        <v>45535</v>
      </c>
      <c r="W3" s="3">
        <v>45504</v>
      </c>
      <c r="X3" s="3">
        <v>45473</v>
      </c>
      <c r="Y3" s="3">
        <v>45443</v>
      </c>
      <c r="Z3" s="3">
        <v>45412</v>
      </c>
      <c r="AA3" s="3">
        <v>45382</v>
      </c>
      <c r="AB3" s="3">
        <v>45351</v>
      </c>
      <c r="AC3" s="3">
        <v>45322</v>
      </c>
      <c r="AD3" s="3">
        <v>45291</v>
      </c>
      <c r="AE3" s="3">
        <v>45260</v>
      </c>
      <c r="AF3" s="3">
        <v>45230</v>
      </c>
      <c r="AG3" s="3">
        <v>45199</v>
      </c>
      <c r="AH3" s="3">
        <v>45169</v>
      </c>
      <c r="AI3" s="3">
        <v>45138</v>
      </c>
      <c r="AJ3" s="3">
        <v>45107</v>
      </c>
      <c r="AK3" s="3">
        <v>45077</v>
      </c>
      <c r="AL3" s="3">
        <v>45046</v>
      </c>
      <c r="AM3" s="3">
        <v>45016</v>
      </c>
      <c r="AN3" s="3">
        <v>44985</v>
      </c>
      <c r="AO3" s="3">
        <v>44957</v>
      </c>
      <c r="AP3" s="3">
        <v>44926</v>
      </c>
      <c r="AQ3" s="3">
        <v>44895</v>
      </c>
      <c r="AR3" s="3">
        <v>44865</v>
      </c>
      <c r="AS3" s="3">
        <v>44834</v>
      </c>
      <c r="AT3" s="3">
        <v>44804</v>
      </c>
      <c r="AU3" s="3">
        <v>44773</v>
      </c>
      <c r="AV3" s="3">
        <v>44742</v>
      </c>
      <c r="AW3" s="3">
        <v>44712</v>
      </c>
      <c r="AX3" s="3">
        <v>44681</v>
      </c>
      <c r="AY3" s="3">
        <v>44651</v>
      </c>
      <c r="AZ3" s="3">
        <v>44620</v>
      </c>
      <c r="BA3" s="3">
        <v>44592</v>
      </c>
      <c r="BB3" s="3">
        <v>44561</v>
      </c>
      <c r="BC3" s="3">
        <v>44530</v>
      </c>
      <c r="BD3" s="3">
        <v>44500</v>
      </c>
      <c r="BE3" s="3">
        <v>44469</v>
      </c>
      <c r="BF3" s="3">
        <v>44439</v>
      </c>
      <c r="BG3" s="3">
        <v>44408</v>
      </c>
      <c r="BH3" s="3">
        <v>44377</v>
      </c>
      <c r="BI3" s="3">
        <v>44347</v>
      </c>
      <c r="BJ3" s="3">
        <v>44316</v>
      </c>
      <c r="BK3" s="3">
        <v>44286</v>
      </c>
      <c r="BL3" s="3">
        <v>44255</v>
      </c>
      <c r="BM3" s="3">
        <v>44227</v>
      </c>
      <c r="BN3" s="3">
        <v>44196</v>
      </c>
      <c r="BO3" s="3">
        <v>44165</v>
      </c>
      <c r="BP3" s="3">
        <v>44135</v>
      </c>
      <c r="BQ3" s="3">
        <v>44104</v>
      </c>
      <c r="BR3" s="3">
        <v>44074</v>
      </c>
      <c r="BS3" s="3">
        <v>44043</v>
      </c>
      <c r="BT3" s="3">
        <v>44012</v>
      </c>
      <c r="BU3" s="3">
        <v>43982</v>
      </c>
      <c r="BV3" s="3">
        <v>43951</v>
      </c>
      <c r="BW3" s="3">
        <v>43921</v>
      </c>
      <c r="BX3" s="3">
        <v>43890</v>
      </c>
      <c r="BY3" s="3">
        <v>43861</v>
      </c>
      <c r="BZ3" s="3">
        <v>43830</v>
      </c>
      <c r="CA3" s="3">
        <v>43799</v>
      </c>
      <c r="CB3" s="3">
        <v>43769</v>
      </c>
      <c r="CC3" s="3">
        <v>43738</v>
      </c>
      <c r="CD3" s="3">
        <v>43708</v>
      </c>
      <c r="CE3" s="3">
        <v>43677</v>
      </c>
      <c r="CF3" s="3">
        <v>43646</v>
      </c>
      <c r="CG3" s="3">
        <v>43616</v>
      </c>
      <c r="CH3" s="3">
        <v>43585</v>
      </c>
      <c r="CI3" s="3">
        <v>43555</v>
      </c>
      <c r="CJ3" s="3">
        <v>43524</v>
      </c>
      <c r="CK3" s="3">
        <v>43496</v>
      </c>
      <c r="CL3" s="3">
        <v>43465</v>
      </c>
      <c r="CM3" s="3">
        <v>43434</v>
      </c>
      <c r="CN3" s="3">
        <v>43404</v>
      </c>
      <c r="CO3" s="3">
        <v>43373</v>
      </c>
      <c r="CP3" s="3">
        <v>43343</v>
      </c>
      <c r="CQ3" s="2"/>
    </row>
    <row r="4" spans="1:95" x14ac:dyDescent="0.25">
      <c r="A4" s="3"/>
      <c r="B4" s="3" t="s">
        <v>1</v>
      </c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2"/>
    </row>
    <row r="5" spans="1:9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</row>
    <row r="6" spans="1:95" x14ac:dyDescent="0.25">
      <c r="A6" s="4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2"/>
    </row>
    <row r="7" spans="1:95" x14ac:dyDescent="0.25">
      <c r="A7" s="5" t="s">
        <v>4</v>
      </c>
      <c r="B7" s="6">
        <v>2221128640.5183139</v>
      </c>
      <c r="C7" s="6">
        <v>2248917755.6815701</v>
      </c>
      <c r="D7" s="6">
        <v>2276220287.4088378</v>
      </c>
      <c r="E7" s="6">
        <v>2273645906.4059629</v>
      </c>
      <c r="F7" s="6">
        <v>2290749216.4601889</v>
      </c>
      <c r="G7" s="6">
        <v>2120097974.6318791</v>
      </c>
      <c r="H7" s="6">
        <v>1942783657.6757481</v>
      </c>
      <c r="I7" s="6">
        <v>1970449822.340694</v>
      </c>
      <c r="J7" s="6">
        <v>1632605162.336797</v>
      </c>
      <c r="K7" s="6">
        <v>1696483262.3933949</v>
      </c>
      <c r="L7" s="6">
        <v>1370873494.2928951</v>
      </c>
      <c r="M7" s="6">
        <v>1451572436.8328171</v>
      </c>
      <c r="N7" s="6">
        <v>1531942936.1315899</v>
      </c>
      <c r="O7" s="6">
        <v>1625546539.5017221</v>
      </c>
      <c r="P7" s="6">
        <v>1711533142.164603</v>
      </c>
      <c r="Q7" s="6">
        <v>1806565507.764888</v>
      </c>
      <c r="R7" s="6">
        <v>1534909234.999855</v>
      </c>
      <c r="S7" s="6">
        <v>1646371786.368962</v>
      </c>
      <c r="T7" s="6">
        <v>1761638402.4897561</v>
      </c>
      <c r="U7" s="6">
        <v>1848603748.0608089</v>
      </c>
      <c r="V7" s="6">
        <v>1702205660.5363369</v>
      </c>
      <c r="W7" s="6">
        <v>1789634053.3097961</v>
      </c>
      <c r="X7" s="6">
        <v>1882266796.4399951</v>
      </c>
      <c r="Y7" s="6">
        <v>1953386989.8485401</v>
      </c>
      <c r="Z7" s="6">
        <v>1988521617.6050889</v>
      </c>
      <c r="AA7" s="6">
        <v>2041898493.932323</v>
      </c>
      <c r="AB7" s="6">
        <v>2083423109.466188</v>
      </c>
      <c r="AC7" s="6">
        <v>1903760802.5123351</v>
      </c>
      <c r="AD7" s="6">
        <v>1947422932.719985</v>
      </c>
      <c r="AE7" s="6">
        <v>2068189856.791744</v>
      </c>
      <c r="AF7" s="6">
        <v>2119338343.3539491</v>
      </c>
      <c r="AG7" s="6">
        <v>2172904251.4165568</v>
      </c>
      <c r="AH7" s="6">
        <v>2228540862.2151961</v>
      </c>
      <c r="AI7" s="6">
        <v>2287960449.4509792</v>
      </c>
      <c r="AJ7" s="6">
        <v>2350677111.941071</v>
      </c>
      <c r="AK7" s="6">
        <v>2412582372.1289001</v>
      </c>
      <c r="AL7" s="6">
        <v>2476394152.1982021</v>
      </c>
      <c r="AM7" s="6">
        <v>2546927356.9227362</v>
      </c>
      <c r="AN7" s="6">
        <v>2587279543.645196</v>
      </c>
      <c r="AO7" s="6">
        <v>2630122387.634419</v>
      </c>
      <c r="AP7" s="6">
        <v>2676775545.2129822</v>
      </c>
      <c r="AQ7" s="6">
        <v>2722050469.2358699</v>
      </c>
      <c r="AR7" s="6">
        <v>2447534282.5494542</v>
      </c>
      <c r="AS7" s="6">
        <v>2481034346.4644289</v>
      </c>
      <c r="AT7" s="6">
        <v>2519212969.3176799</v>
      </c>
      <c r="AU7" s="6">
        <v>2109995975.4599869</v>
      </c>
      <c r="AV7" s="6">
        <v>2109993074.894788</v>
      </c>
      <c r="AW7" s="6">
        <v>1700777998.6453149</v>
      </c>
      <c r="AX7" s="6">
        <v>1700778192.4562271</v>
      </c>
      <c r="AY7" s="6">
        <v>1700780553.2729001</v>
      </c>
      <c r="AZ7" s="6">
        <v>1700778156.7491741</v>
      </c>
      <c r="BA7" s="6">
        <v>1700790638.286473</v>
      </c>
      <c r="BB7" s="6">
        <v>1700784337.9993329</v>
      </c>
      <c r="BC7" s="6">
        <v>1700773673.5690999</v>
      </c>
      <c r="BD7" s="6">
        <v>1189262092.8534</v>
      </c>
      <c r="BE7" s="6">
        <v>1189267027.5414</v>
      </c>
      <c r="BF7" s="6">
        <v>1373480880.8764</v>
      </c>
      <c r="BG7" s="6">
        <v>1202168727.4535</v>
      </c>
      <c r="BH7" s="6">
        <v>1401638405.6143999</v>
      </c>
      <c r="BI7" s="6">
        <v>1381640069.2053001</v>
      </c>
      <c r="BJ7" s="6">
        <v>1151454499.9783001</v>
      </c>
      <c r="BK7" s="6">
        <v>1388291666.5922999</v>
      </c>
      <c r="BL7" s="6">
        <v>1226889666.9372001</v>
      </c>
      <c r="BM7" s="6">
        <v>1226892487.0897</v>
      </c>
      <c r="BN7" s="6">
        <v>1226886878.9497001</v>
      </c>
      <c r="BO7" s="6">
        <v>1226887672.3018</v>
      </c>
      <c r="BP7" s="6">
        <v>1226881557.1338</v>
      </c>
      <c r="BQ7" s="6">
        <v>1226893583.0427001</v>
      </c>
      <c r="BR7" s="6">
        <v>1226889463.8650999</v>
      </c>
      <c r="BS7" s="6">
        <v>1226888683.2356</v>
      </c>
      <c r="BT7" s="6">
        <v>1449107178.2883999</v>
      </c>
      <c r="BU7" s="6">
        <v>1449112096.9094999</v>
      </c>
      <c r="BV7" s="6">
        <v>1449115297.9425001</v>
      </c>
      <c r="BW7" s="6">
        <v>1449109353.6965001</v>
      </c>
      <c r="BX7" s="6">
        <v>1637359153.4417</v>
      </c>
      <c r="BY7" s="6">
        <v>1637360609.0506999</v>
      </c>
      <c r="BZ7" s="6">
        <v>1637356276.7025001</v>
      </c>
      <c r="CA7" s="6">
        <v>1637361025.0080409</v>
      </c>
      <c r="CB7" s="6">
        <v>1637320835.428441</v>
      </c>
      <c r="CC7" s="6">
        <v>1607419620.3054409</v>
      </c>
      <c r="CD7" s="6">
        <v>1552908734.3684411</v>
      </c>
      <c r="CE7" s="6">
        <v>1343239464.9082999</v>
      </c>
      <c r="CF7" s="6">
        <v>1343245644.0272999</v>
      </c>
      <c r="CG7" s="6">
        <v>1343246338.8487999</v>
      </c>
      <c r="CH7" s="6">
        <v>1343234254.7248001</v>
      </c>
      <c r="CI7" s="6">
        <v>1343235276.7686</v>
      </c>
      <c r="CJ7" s="6">
        <v>1343232243.2363999</v>
      </c>
      <c r="CK7" s="6">
        <v>1343240038.5539</v>
      </c>
      <c r="CL7" s="6">
        <v>1343227366.3109</v>
      </c>
      <c r="CM7" s="6">
        <v>1158871151.9575</v>
      </c>
      <c r="CN7" s="6">
        <v>1046021947.529</v>
      </c>
      <c r="CO7" s="6">
        <v>1046012330.9021</v>
      </c>
      <c r="CP7" s="6">
        <v>1046019125.6002001</v>
      </c>
      <c r="CQ7" s="2"/>
    </row>
    <row r="8" spans="1:95" x14ac:dyDescent="0.25">
      <c r="A8" s="5" t="s">
        <v>5</v>
      </c>
      <c r="B8" s="6">
        <v>2197320383.7747569</v>
      </c>
      <c r="C8" s="6">
        <v>2221128640.5183139</v>
      </c>
      <c r="D8" s="6">
        <v>2248917755.6815701</v>
      </c>
      <c r="E8" s="6">
        <v>2213773478.657136</v>
      </c>
      <c r="F8" s="6">
        <v>2273645906.4059629</v>
      </c>
      <c r="G8" s="6">
        <v>2290749216.4601889</v>
      </c>
      <c r="H8" s="6">
        <v>1900095339.9018791</v>
      </c>
      <c r="I8" s="6">
        <v>1942783657.6757481</v>
      </c>
      <c r="J8" s="6">
        <v>1570397983.1206939</v>
      </c>
      <c r="K8" s="6">
        <v>1632605162.336797</v>
      </c>
      <c r="L8" s="6">
        <v>1696483262.3933949</v>
      </c>
      <c r="M8" s="6">
        <v>1370873494.2928951</v>
      </c>
      <c r="N8" s="6">
        <v>1451572436.8328171</v>
      </c>
      <c r="O8" s="6">
        <v>1531942936.1315899</v>
      </c>
      <c r="P8" s="6">
        <v>1625546539.5017221</v>
      </c>
      <c r="Q8" s="6">
        <v>1711533142.164603</v>
      </c>
      <c r="R8" s="6">
        <v>1368978511.817188</v>
      </c>
      <c r="S8" s="6">
        <v>1534909234.999855</v>
      </c>
      <c r="T8" s="6">
        <v>1646371786.368962</v>
      </c>
      <c r="U8" s="6">
        <v>1761638402.4897561</v>
      </c>
      <c r="V8" s="6">
        <v>1848603748.0608089</v>
      </c>
      <c r="W8" s="6">
        <v>1702205660.5363369</v>
      </c>
      <c r="X8" s="6">
        <v>1789634053.3097961</v>
      </c>
      <c r="Y8" s="6">
        <v>1882266796.4399951</v>
      </c>
      <c r="Z8" s="6">
        <v>1953386989.8485401</v>
      </c>
      <c r="AA8" s="6">
        <v>1988521617.6050889</v>
      </c>
      <c r="AB8" s="6">
        <v>2041898493.932323</v>
      </c>
      <c r="AC8" s="6">
        <v>1873418182.4515879</v>
      </c>
      <c r="AD8" s="6">
        <v>1903760802.5123351</v>
      </c>
      <c r="AE8" s="6">
        <v>2017820201.8172071</v>
      </c>
      <c r="AF8" s="6">
        <v>2068189856.791744</v>
      </c>
      <c r="AG8" s="6">
        <v>2119338343.3539491</v>
      </c>
      <c r="AH8" s="6">
        <v>2172904251.4165568</v>
      </c>
      <c r="AI8" s="6">
        <v>2228540862.2151961</v>
      </c>
      <c r="AJ8" s="6">
        <v>2287960449.4509792</v>
      </c>
      <c r="AK8" s="6">
        <v>2350677111.941071</v>
      </c>
      <c r="AL8" s="6">
        <v>2412582372.1289001</v>
      </c>
      <c r="AM8" s="6">
        <v>2476394152.1982021</v>
      </c>
      <c r="AN8" s="6">
        <v>2546927356.9227362</v>
      </c>
      <c r="AO8" s="6">
        <v>2587279543.645196</v>
      </c>
      <c r="AP8" s="6">
        <v>2630122387.634419</v>
      </c>
      <c r="AQ8" s="6">
        <v>2676775545.2129822</v>
      </c>
      <c r="AR8" s="6">
        <v>2411807585.1916852</v>
      </c>
      <c r="AS8" s="6">
        <v>2447534282.5494542</v>
      </c>
      <c r="AT8" s="6">
        <v>2481034346.4644289</v>
      </c>
      <c r="AU8" s="6">
        <v>2110001238.4976799</v>
      </c>
      <c r="AV8" s="6">
        <v>2109995975.4599869</v>
      </c>
      <c r="AW8" s="6">
        <v>1700782383.154788</v>
      </c>
      <c r="AX8" s="6">
        <v>1700777998.6453149</v>
      </c>
      <c r="AY8" s="6">
        <v>1700778192.4562271</v>
      </c>
      <c r="AZ8" s="6">
        <v>1700780553.2729001</v>
      </c>
      <c r="BA8" s="6">
        <v>1700778156.7491741</v>
      </c>
      <c r="BB8" s="6">
        <v>1700790638.286473</v>
      </c>
      <c r="BC8" s="6">
        <v>1700784337.9993329</v>
      </c>
      <c r="BD8" s="6">
        <v>1189261881.0690999</v>
      </c>
      <c r="BE8" s="6">
        <v>1189262092.8534</v>
      </c>
      <c r="BF8" s="6">
        <v>1372167909.4084001</v>
      </c>
      <c r="BG8" s="6">
        <v>1373480880.8764</v>
      </c>
      <c r="BH8" s="6">
        <v>1491644434.8868999</v>
      </c>
      <c r="BI8" s="6">
        <v>1401638405.6143999</v>
      </c>
      <c r="BJ8" s="6">
        <v>1151443379.7653</v>
      </c>
      <c r="BK8" s="6">
        <v>1388299317.0713999</v>
      </c>
      <c r="BL8" s="6">
        <v>1226886206.8008001</v>
      </c>
      <c r="BM8" s="6">
        <v>1226889666.9372001</v>
      </c>
      <c r="BN8" s="6">
        <v>1226892487.0897</v>
      </c>
      <c r="BO8" s="6">
        <v>1226886878.9497001</v>
      </c>
      <c r="BP8" s="6">
        <v>1226887672.3018</v>
      </c>
      <c r="BQ8" s="6">
        <v>1226881557.1338</v>
      </c>
      <c r="BR8" s="6">
        <v>1226893583.0427001</v>
      </c>
      <c r="BS8" s="6">
        <v>1226889463.8650999</v>
      </c>
      <c r="BT8" s="6">
        <v>1449113270.6040001</v>
      </c>
      <c r="BU8" s="6">
        <v>1449107178.2883999</v>
      </c>
      <c r="BV8" s="6">
        <v>1449112096.9094999</v>
      </c>
      <c r="BW8" s="6">
        <v>1449115297.9425001</v>
      </c>
      <c r="BX8" s="6">
        <v>1637354791.7677</v>
      </c>
      <c r="BY8" s="6">
        <v>1637359153.4417</v>
      </c>
      <c r="BZ8" s="6">
        <v>1637360609.0506999</v>
      </c>
      <c r="CA8" s="6">
        <v>1637356276.7025001</v>
      </c>
      <c r="CB8" s="6">
        <v>1637361025.0080409</v>
      </c>
      <c r="CC8" s="6">
        <v>1637320835.428441</v>
      </c>
      <c r="CD8" s="6">
        <v>1607419620.3054409</v>
      </c>
      <c r="CE8" s="6">
        <v>1343235025.5784409</v>
      </c>
      <c r="CF8" s="6">
        <v>1343239464.9082999</v>
      </c>
      <c r="CG8" s="6">
        <v>1343245644.0272999</v>
      </c>
      <c r="CH8" s="6">
        <v>1343246338.8487999</v>
      </c>
      <c r="CI8" s="6">
        <v>1343234254.7248001</v>
      </c>
      <c r="CJ8" s="6">
        <v>1343235276.7686</v>
      </c>
      <c r="CK8" s="6">
        <v>1343232243.2363999</v>
      </c>
      <c r="CL8" s="6">
        <v>1343240038.5539</v>
      </c>
      <c r="CM8" s="6">
        <v>1159013621.4008999</v>
      </c>
      <c r="CN8" s="6">
        <v>1044006484.4835</v>
      </c>
      <c r="CO8" s="6">
        <v>1046021947.5275</v>
      </c>
      <c r="CP8" s="6">
        <v>1046012330.9021</v>
      </c>
      <c r="CQ8" s="2"/>
    </row>
    <row r="9" spans="1:9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</row>
    <row r="10" spans="1:95" x14ac:dyDescent="0.25">
      <c r="A10" s="4" t="s">
        <v>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2"/>
    </row>
    <row r="11" spans="1:95" x14ac:dyDescent="0.25">
      <c r="A11" s="5" t="s">
        <v>7</v>
      </c>
      <c r="B11" s="6">
        <v>18372104.280522559</v>
      </c>
      <c r="C11" s="6">
        <v>22544801.554239191</v>
      </c>
      <c r="D11" s="6">
        <v>18559639.473033652</v>
      </c>
      <c r="E11" s="6">
        <v>22709166.00995725</v>
      </c>
      <c r="F11" s="6">
        <v>21062573.00351657</v>
      </c>
      <c r="G11" s="6">
        <v>20202188.62773231</v>
      </c>
      <c r="H11" s="6">
        <v>17989034.735592861</v>
      </c>
      <c r="I11" s="6">
        <v>16298325.275399121</v>
      </c>
      <c r="J11" s="6">
        <v>16149302.641875289</v>
      </c>
      <c r="K11" s="6">
        <v>15857040.082</v>
      </c>
      <c r="L11" s="6">
        <v>18415428.5055</v>
      </c>
      <c r="M11" s="6">
        <v>18648542.45708837</v>
      </c>
      <c r="N11" s="6">
        <v>17132493.895853478</v>
      </c>
      <c r="O11" s="6">
        <v>19286130.656500001</v>
      </c>
      <c r="P11" s="6">
        <v>15775017.708000001</v>
      </c>
      <c r="Q11" s="6">
        <v>18452696.495000001</v>
      </c>
      <c r="R11" s="6">
        <v>18369662.802000001</v>
      </c>
      <c r="S11" s="6">
        <v>19938662.938883562</v>
      </c>
      <c r="T11" s="6">
        <v>21401209.489597671</v>
      </c>
      <c r="U11" s="6">
        <v>21854706.38769342</v>
      </c>
      <c r="V11" s="6">
        <v>22387385.798500001</v>
      </c>
      <c r="W11" s="6">
        <v>20997919.362158999</v>
      </c>
      <c r="X11" s="6">
        <v>23613972.09615425</v>
      </c>
      <c r="Y11" s="6">
        <v>22575185.103999998</v>
      </c>
      <c r="Z11" s="6">
        <v>21515311.272073898</v>
      </c>
      <c r="AA11" s="6">
        <v>25187350.823675338</v>
      </c>
      <c r="AB11" s="6">
        <v>21707246.739536442</v>
      </c>
      <c r="AC11" s="6">
        <v>26073110.4575</v>
      </c>
      <c r="AD11" s="6">
        <v>27980825.029878721</v>
      </c>
      <c r="AE11" s="6">
        <v>25107771.322954759</v>
      </c>
      <c r="AF11" s="6">
        <v>29750602.144625749</v>
      </c>
      <c r="AG11" s="6">
        <v>28715983.200545281</v>
      </c>
      <c r="AH11" s="6">
        <v>24130659.447924651</v>
      </c>
      <c r="AI11" s="6">
        <v>26159240.015000001</v>
      </c>
      <c r="AJ11" s="6">
        <v>29868319.301884271</v>
      </c>
      <c r="AK11" s="6">
        <v>30078650.957698628</v>
      </c>
      <c r="AL11" s="6">
        <v>31623059.010000002</v>
      </c>
      <c r="AM11" s="6">
        <v>33484375.338233829</v>
      </c>
      <c r="AN11" s="6">
        <v>24988006.767959591</v>
      </c>
      <c r="AO11" s="6">
        <v>27061796.9175</v>
      </c>
      <c r="AP11" s="6">
        <v>33399277.80842213</v>
      </c>
      <c r="AQ11" s="6">
        <v>31879685.0720274</v>
      </c>
      <c r="AR11" s="6">
        <v>30451204.51826258</v>
      </c>
      <c r="AS11" s="6">
        <v>23807756.240010619</v>
      </c>
      <c r="AT11" s="6">
        <v>20025051.86401828</v>
      </c>
      <c r="AU11" s="6">
        <v>17907287.890657529</v>
      </c>
      <c r="AV11" s="6">
        <v>16334681.0467548</v>
      </c>
      <c r="AW11" s="6">
        <v>16475245.4275</v>
      </c>
      <c r="AX11" s="6">
        <v>15450503.27</v>
      </c>
      <c r="AY11" s="6">
        <v>16815288.848299999</v>
      </c>
      <c r="AZ11" s="6">
        <v>14330645.35</v>
      </c>
      <c r="BA11" s="6">
        <v>12852964.925000001</v>
      </c>
      <c r="BB11" s="6">
        <v>9889013.9700000007</v>
      </c>
      <c r="BC11" s="6">
        <v>7726430.5300000003</v>
      </c>
      <c r="BD11" s="6">
        <v>7466871.0580000002</v>
      </c>
      <c r="BE11" s="6">
        <v>5066616.74</v>
      </c>
      <c r="BF11" s="6">
        <v>5430497.0999999996</v>
      </c>
      <c r="BG11" s="6">
        <v>3855759.22</v>
      </c>
      <c r="BH11" s="6">
        <v>5639050.0695000002</v>
      </c>
      <c r="BI11" s="6">
        <v>4335191.3099999996</v>
      </c>
      <c r="BJ11" s="6">
        <v>4457635.17</v>
      </c>
      <c r="BK11" s="6">
        <v>7225642.4699999997</v>
      </c>
      <c r="BL11" s="6">
        <v>7505657.0199999996</v>
      </c>
      <c r="BM11" s="6">
        <v>10122547.669</v>
      </c>
      <c r="BN11" s="6">
        <v>9844757.5036999993</v>
      </c>
      <c r="BO11" s="6">
        <v>9840382.6500000004</v>
      </c>
      <c r="BP11" s="6">
        <v>9810689.0199999996</v>
      </c>
      <c r="BQ11" s="6">
        <v>9584350.6699999999</v>
      </c>
      <c r="BR11" s="6">
        <v>11036529.01</v>
      </c>
      <c r="BS11" s="6">
        <v>12506499.218</v>
      </c>
      <c r="BT11" s="6">
        <v>15541715.199999999</v>
      </c>
      <c r="BU11" s="6">
        <v>13491258.005000001</v>
      </c>
      <c r="BV11" s="6">
        <v>12436652.34</v>
      </c>
      <c r="BW11" s="6">
        <v>13613534.799000001</v>
      </c>
      <c r="BX11" s="6">
        <v>14100879.470000001</v>
      </c>
      <c r="BY11" s="6">
        <v>14763748.569</v>
      </c>
      <c r="BZ11" s="6">
        <v>15701105.289999999</v>
      </c>
      <c r="CA11" s="6">
        <v>13312671.8370411</v>
      </c>
      <c r="CB11" s="6">
        <v>12380671.77</v>
      </c>
      <c r="CC11" s="6">
        <v>11585346.65</v>
      </c>
      <c r="CD11" s="6">
        <v>11498088.35</v>
      </c>
      <c r="CE11" s="6">
        <v>10269983.128</v>
      </c>
      <c r="CF11" s="6">
        <v>11504482.300000001</v>
      </c>
      <c r="CG11" s="6">
        <v>10269582.947000001</v>
      </c>
      <c r="CH11" s="6">
        <v>11752143.376</v>
      </c>
      <c r="CI11" s="6">
        <v>11460400.16</v>
      </c>
      <c r="CJ11" s="6">
        <v>8475102.5199999996</v>
      </c>
      <c r="CK11" s="6">
        <v>8591153.1689999998</v>
      </c>
      <c r="CL11" s="6">
        <v>8256127.1100000003</v>
      </c>
      <c r="CM11" s="6">
        <v>6372957.6799999997</v>
      </c>
      <c r="CN11" s="6">
        <v>7978408.8940000003</v>
      </c>
      <c r="CO11" s="6">
        <v>6676963.7400000002</v>
      </c>
      <c r="CP11" s="6">
        <v>5758138.0899999999</v>
      </c>
      <c r="CQ11" s="2"/>
    </row>
    <row r="12" spans="1:95" x14ac:dyDescent="0.25">
      <c r="A12" s="5" t="s">
        <v>8</v>
      </c>
      <c r="B12" s="7">
        <f t="shared" ref="B12:AG12" si="0">B11/B7</f>
        <v>8.2715174372949944E-3</v>
      </c>
      <c r="C12" s="7">
        <f t="shared" si="0"/>
        <v>1.0024733673467144E-2</v>
      </c>
      <c r="D12" s="7">
        <f t="shared" si="0"/>
        <v>8.1537097159261485E-3</v>
      </c>
      <c r="E12" s="7">
        <f t="shared" si="0"/>
        <v>9.9879959082346641E-3</v>
      </c>
      <c r="F12" s="7">
        <f t="shared" si="0"/>
        <v>9.1946219394822247E-3</v>
      </c>
      <c r="G12" s="7">
        <f t="shared" si="0"/>
        <v>9.5288938857837902E-3</v>
      </c>
      <c r="H12" s="7">
        <f t="shared" si="0"/>
        <v>9.2594122173716795E-3</v>
      </c>
      <c r="I12" s="7">
        <f t="shared" si="0"/>
        <v>8.2713729071458245E-3</v>
      </c>
      <c r="J12" s="7">
        <f t="shared" si="0"/>
        <v>9.8917380726398687E-3</v>
      </c>
      <c r="K12" s="7">
        <f t="shared" si="0"/>
        <v>9.3470065007472715E-3</v>
      </c>
      <c r="L12" s="7">
        <f t="shared" si="0"/>
        <v>1.3433353684468741E-2</v>
      </c>
      <c r="M12" s="7">
        <f t="shared" si="0"/>
        <v>1.2847131830208617E-2</v>
      </c>
      <c r="N12" s="7">
        <f t="shared" si="0"/>
        <v>1.1183506573107656E-2</v>
      </c>
      <c r="O12" s="7">
        <f t="shared" si="0"/>
        <v>1.1864397719681263E-2</v>
      </c>
      <c r="P12" s="7">
        <f t="shared" si="0"/>
        <v>9.2168929244625004E-3</v>
      </c>
      <c r="Q12" s="7">
        <f t="shared" si="0"/>
        <v>1.021424156261567E-2</v>
      </c>
      <c r="R12" s="7">
        <f t="shared" si="0"/>
        <v>1.1967914703439605E-2</v>
      </c>
      <c r="S12" s="7">
        <f t="shared" si="0"/>
        <v>1.2110668503897202E-2</v>
      </c>
      <c r="T12" s="7">
        <f t="shared" si="0"/>
        <v>1.2148468981688266E-2</v>
      </c>
      <c r="U12" s="7">
        <f t="shared" si="0"/>
        <v>1.1822277440808543E-2</v>
      </c>
      <c r="V12" s="7">
        <f t="shared" si="0"/>
        <v>1.3151986459407088E-2</v>
      </c>
      <c r="W12" s="7">
        <f t="shared" si="0"/>
        <v>1.1733079912803904E-2</v>
      </c>
      <c r="X12" s="7">
        <f t="shared" si="0"/>
        <v>1.2545496813106559E-2</v>
      </c>
      <c r="Y12" s="7">
        <f t="shared" si="0"/>
        <v>1.1556944538547588E-2</v>
      </c>
      <c r="Z12" s="7">
        <f t="shared" si="0"/>
        <v>1.0819752262983312E-2</v>
      </c>
      <c r="AA12" s="7">
        <f t="shared" si="0"/>
        <v>1.2335260983110432E-2</v>
      </c>
      <c r="AB12" s="7">
        <f t="shared" si="0"/>
        <v>1.0419029452494767E-2</v>
      </c>
      <c r="AC12" s="7">
        <f t="shared" si="0"/>
        <v>1.3695581095635602E-2</v>
      </c>
      <c r="AD12" s="7">
        <f t="shared" si="0"/>
        <v>1.4368129572551363E-2</v>
      </c>
      <c r="AE12" s="7">
        <f t="shared" si="0"/>
        <v>1.2139974113354808E-2</v>
      </c>
      <c r="AF12" s="7">
        <f t="shared" si="0"/>
        <v>1.4037684090377034E-2</v>
      </c>
      <c r="AG12" s="7">
        <f t="shared" si="0"/>
        <v>1.3215484843303517E-2</v>
      </c>
      <c r="AH12" s="7">
        <f t="shared" ref="AH12:BM12" si="1">AH11/AH7</f>
        <v>1.0828008522104679E-2</v>
      </c>
      <c r="AI12" s="7">
        <f t="shared" si="1"/>
        <v>1.1433431911498817E-2</v>
      </c>
      <c r="AJ12" s="7">
        <f t="shared" si="1"/>
        <v>1.2706262017083457E-2</v>
      </c>
      <c r="AK12" s="7">
        <f t="shared" si="1"/>
        <v>1.246740890805596E-2</v>
      </c>
      <c r="AL12" s="7">
        <f t="shared" si="1"/>
        <v>1.2769800389784236E-2</v>
      </c>
      <c r="AM12" s="7">
        <f t="shared" si="1"/>
        <v>1.3146969130164167E-2</v>
      </c>
      <c r="AN12" s="7">
        <f t="shared" si="1"/>
        <v>9.6580235519329316E-3</v>
      </c>
      <c r="AO12" s="7">
        <f t="shared" si="1"/>
        <v>1.0289177813447641E-2</v>
      </c>
      <c r="AP12" s="7">
        <f t="shared" si="1"/>
        <v>1.2477429371376246E-2</v>
      </c>
      <c r="AQ12" s="7">
        <f t="shared" si="1"/>
        <v>1.1711643642293164E-2</v>
      </c>
      <c r="AR12" s="7">
        <f t="shared" si="1"/>
        <v>1.2441584469469956E-2</v>
      </c>
      <c r="AS12" s="7">
        <f t="shared" si="1"/>
        <v>9.5958994981015094E-3</v>
      </c>
      <c r="AT12" s="7">
        <f t="shared" si="1"/>
        <v>7.9489317131619872E-3</v>
      </c>
      <c r="AU12" s="7">
        <f t="shared" si="1"/>
        <v>8.4868824864718865E-3</v>
      </c>
      <c r="AV12" s="7">
        <f t="shared" si="1"/>
        <v>7.7415804066415274E-3</v>
      </c>
      <c r="AW12" s="7">
        <f t="shared" si="1"/>
        <v>9.686887671772967E-3</v>
      </c>
      <c r="AX12" s="7">
        <f t="shared" si="1"/>
        <v>9.0843728703310315E-3</v>
      </c>
      <c r="AY12" s="7">
        <f t="shared" si="1"/>
        <v>9.8868068640257361E-3</v>
      </c>
      <c r="AZ12" s="7">
        <f t="shared" si="1"/>
        <v>8.425934501293952E-3</v>
      </c>
      <c r="BA12" s="7">
        <f t="shared" si="1"/>
        <v>7.5570529585870811E-3</v>
      </c>
      <c r="BB12" s="7">
        <f t="shared" si="1"/>
        <v>5.8143844278532386E-3</v>
      </c>
      <c r="BC12" s="7">
        <f t="shared" si="1"/>
        <v>4.5428916557639122E-3</v>
      </c>
      <c r="BD12" s="7">
        <f t="shared" si="1"/>
        <v>6.2785748430648413E-3</v>
      </c>
      <c r="BE12" s="7">
        <f t="shared" si="1"/>
        <v>4.2602852199428564E-3</v>
      </c>
      <c r="BF12" s="7">
        <f t="shared" si="1"/>
        <v>3.9538206724325647E-3</v>
      </c>
      <c r="BG12" s="7">
        <f t="shared" si="1"/>
        <v>3.2073361516960115E-3</v>
      </c>
      <c r="BH12" s="7">
        <f t="shared" si="1"/>
        <v>4.0231846151705265E-3</v>
      </c>
      <c r="BI12" s="7">
        <f t="shared" si="1"/>
        <v>3.1377139434683164E-3</v>
      </c>
      <c r="BJ12" s="7">
        <f t="shared" si="1"/>
        <v>3.871308132526302E-3</v>
      </c>
      <c r="BK12" s="7">
        <f t="shared" si="1"/>
        <v>5.2047005999366529E-3</v>
      </c>
      <c r="BL12" s="7">
        <f t="shared" si="1"/>
        <v>6.1176299892858957E-3</v>
      </c>
      <c r="BM12" s="7">
        <f t="shared" si="1"/>
        <v>8.2505580362722732E-3</v>
      </c>
      <c r="BN12" s="7">
        <f t="shared" ref="BN12:CP12" si="2">BN11/BN7</f>
        <v>8.0241770228464682E-3</v>
      </c>
      <c r="BO12" s="7">
        <f t="shared" si="2"/>
        <v>8.0206060197329804E-3</v>
      </c>
      <c r="BP12" s="7">
        <f t="shared" si="2"/>
        <v>7.9964434732554025E-3</v>
      </c>
      <c r="BQ12" s="7">
        <f t="shared" si="2"/>
        <v>7.8118842599459847E-3</v>
      </c>
      <c r="BR12" s="7">
        <f t="shared" si="2"/>
        <v>8.9955365459177972E-3</v>
      </c>
      <c r="BS12" s="7">
        <f t="shared" si="2"/>
        <v>1.019367069636453E-2</v>
      </c>
      <c r="BT12" s="7">
        <f t="shared" si="2"/>
        <v>1.0725028095131622E-2</v>
      </c>
      <c r="BU12" s="7">
        <f t="shared" si="2"/>
        <v>9.3100168260085662E-3</v>
      </c>
      <c r="BV12" s="7">
        <f t="shared" si="2"/>
        <v>8.5822379748926488E-3</v>
      </c>
      <c r="BW12" s="7">
        <f t="shared" si="2"/>
        <v>9.3944151035072303E-3</v>
      </c>
      <c r="BX12" s="7">
        <f t="shared" si="2"/>
        <v>8.611964846173303E-3</v>
      </c>
      <c r="BY12" s="7">
        <f t="shared" si="2"/>
        <v>9.0167972085023144E-3</v>
      </c>
      <c r="BZ12" s="7">
        <f t="shared" si="2"/>
        <v>9.5893028984630792E-3</v>
      </c>
      <c r="CA12" s="7">
        <f t="shared" si="2"/>
        <v>8.1305659739737135E-3</v>
      </c>
      <c r="CB12" s="7">
        <f t="shared" si="2"/>
        <v>7.561542919448847E-3</v>
      </c>
      <c r="CC12" s="7">
        <f t="shared" si="2"/>
        <v>7.2074189612035214E-3</v>
      </c>
      <c r="CD12" s="7">
        <f t="shared" si="2"/>
        <v>7.4042267233922184E-3</v>
      </c>
      <c r="CE12" s="7">
        <f t="shared" si="2"/>
        <v>7.6456829897423462E-3</v>
      </c>
      <c r="CF12" s="7">
        <f t="shared" si="2"/>
        <v>8.5646898250921755E-3</v>
      </c>
      <c r="CG12" s="7">
        <f t="shared" si="2"/>
        <v>7.6453459428754691E-3</v>
      </c>
      <c r="CH12" s="7">
        <f t="shared" si="2"/>
        <v>8.7491391279384562E-3</v>
      </c>
      <c r="CI12" s="7">
        <f t="shared" si="2"/>
        <v>8.5319380440708088E-3</v>
      </c>
      <c r="CJ12" s="7">
        <f t="shared" si="2"/>
        <v>6.3094841288055935E-3</v>
      </c>
      <c r="CK12" s="7">
        <f t="shared" si="2"/>
        <v>6.395843574056227E-3</v>
      </c>
      <c r="CL12" s="7">
        <f t="shared" si="2"/>
        <v>6.1464851871466846E-3</v>
      </c>
      <c r="CM12" s="7">
        <f t="shared" si="2"/>
        <v>5.4992806311859243E-3</v>
      </c>
      <c r="CN12" s="7">
        <f t="shared" si="2"/>
        <v>7.6273819233403858E-3</v>
      </c>
      <c r="CO12" s="7">
        <f t="shared" si="2"/>
        <v>6.3832552855678723E-3</v>
      </c>
      <c r="CP12" s="7">
        <f t="shared" si="2"/>
        <v>5.5048114791362074E-3</v>
      </c>
      <c r="CQ12" s="2"/>
    </row>
    <row r="13" spans="1:95" x14ac:dyDescent="0.25">
      <c r="A13" s="5" t="s">
        <v>9</v>
      </c>
      <c r="B13" s="7">
        <f t="shared" ref="B13:AG13" si="3">B12 * 12</f>
        <v>9.9258209247539933E-2</v>
      </c>
      <c r="C13" s="7">
        <f t="shared" si="3"/>
        <v>0.12029680408160573</v>
      </c>
      <c r="D13" s="7">
        <f t="shared" si="3"/>
        <v>9.7844516591113789E-2</v>
      </c>
      <c r="E13" s="7">
        <f t="shared" si="3"/>
        <v>0.11985595089881597</v>
      </c>
      <c r="F13" s="7">
        <f t="shared" si="3"/>
        <v>0.1103354632737867</v>
      </c>
      <c r="G13" s="7">
        <f t="shared" si="3"/>
        <v>0.11434672662940548</v>
      </c>
      <c r="H13" s="7">
        <f t="shared" si="3"/>
        <v>0.11111294660846016</v>
      </c>
      <c r="I13" s="7">
        <f t="shared" si="3"/>
        <v>9.9256474885749901E-2</v>
      </c>
      <c r="J13" s="7">
        <f t="shared" si="3"/>
        <v>0.11870085687167842</v>
      </c>
      <c r="K13" s="7">
        <f t="shared" si="3"/>
        <v>0.11216407800896726</v>
      </c>
      <c r="L13" s="7">
        <f t="shared" si="3"/>
        <v>0.16120024421362489</v>
      </c>
      <c r="M13" s="7">
        <f t="shared" si="3"/>
        <v>0.15416558196250341</v>
      </c>
      <c r="N13" s="7">
        <f t="shared" si="3"/>
        <v>0.13420207887729188</v>
      </c>
      <c r="O13" s="7">
        <f t="shared" si="3"/>
        <v>0.14237277263617515</v>
      </c>
      <c r="P13" s="7">
        <f t="shared" si="3"/>
        <v>0.11060271509355001</v>
      </c>
      <c r="Q13" s="7">
        <f t="shared" si="3"/>
        <v>0.12257089875138805</v>
      </c>
      <c r="R13" s="7">
        <f t="shared" si="3"/>
        <v>0.14361497644127524</v>
      </c>
      <c r="S13" s="7">
        <f t="shared" si="3"/>
        <v>0.14532802204676643</v>
      </c>
      <c r="T13" s="7">
        <f t="shared" si="3"/>
        <v>0.14578162778025919</v>
      </c>
      <c r="U13" s="7">
        <f t="shared" si="3"/>
        <v>0.14186732928970253</v>
      </c>
      <c r="V13" s="7">
        <f t="shared" si="3"/>
        <v>0.15782383751288506</v>
      </c>
      <c r="W13" s="7">
        <f t="shared" si="3"/>
        <v>0.14079695895364686</v>
      </c>
      <c r="X13" s="7">
        <f t="shared" si="3"/>
        <v>0.15054596175727872</v>
      </c>
      <c r="Y13" s="7">
        <f t="shared" si="3"/>
        <v>0.13868333446257106</v>
      </c>
      <c r="Z13" s="7">
        <f t="shared" si="3"/>
        <v>0.12983702715579976</v>
      </c>
      <c r="AA13" s="7">
        <f t="shared" si="3"/>
        <v>0.14802313179732518</v>
      </c>
      <c r="AB13" s="7">
        <f t="shared" si="3"/>
        <v>0.12502835342993721</v>
      </c>
      <c r="AC13" s="7">
        <f t="shared" si="3"/>
        <v>0.16434697314762722</v>
      </c>
      <c r="AD13" s="7">
        <f t="shared" si="3"/>
        <v>0.17241755487061636</v>
      </c>
      <c r="AE13" s="7">
        <f t="shared" si="3"/>
        <v>0.14567968936025769</v>
      </c>
      <c r="AF13" s="7">
        <f t="shared" si="3"/>
        <v>0.16845220908452441</v>
      </c>
      <c r="AG13" s="7">
        <f t="shared" si="3"/>
        <v>0.1585858181196422</v>
      </c>
      <c r="AH13" s="7">
        <f t="shared" ref="AH13:BM13" si="4">AH12 * 12</f>
        <v>0.12993610226525615</v>
      </c>
      <c r="AI13" s="7">
        <f t="shared" si="4"/>
        <v>0.1372011829379858</v>
      </c>
      <c r="AJ13" s="7">
        <f t="shared" si="4"/>
        <v>0.15247514420500149</v>
      </c>
      <c r="AK13" s="7">
        <f t="shared" si="4"/>
        <v>0.1496089068966715</v>
      </c>
      <c r="AL13" s="7">
        <f t="shared" si="4"/>
        <v>0.15323760467741082</v>
      </c>
      <c r="AM13" s="7">
        <f t="shared" si="4"/>
        <v>0.15776362956197001</v>
      </c>
      <c r="AN13" s="7">
        <f t="shared" si="4"/>
        <v>0.11589628262319518</v>
      </c>
      <c r="AO13" s="7">
        <f t="shared" si="4"/>
        <v>0.1234701337613717</v>
      </c>
      <c r="AP13" s="7">
        <f t="shared" si="4"/>
        <v>0.14972915245651494</v>
      </c>
      <c r="AQ13" s="7">
        <f t="shared" si="4"/>
        <v>0.14053972370751797</v>
      </c>
      <c r="AR13" s="7">
        <f t="shared" si="4"/>
        <v>0.14929901363363948</v>
      </c>
      <c r="AS13" s="7">
        <f t="shared" si="4"/>
        <v>0.11515079397721811</v>
      </c>
      <c r="AT13" s="7">
        <f t="shared" si="4"/>
        <v>9.5387180557943846E-2</v>
      </c>
      <c r="AU13" s="7">
        <f t="shared" si="4"/>
        <v>0.10184258983766264</v>
      </c>
      <c r="AV13" s="7">
        <f t="shared" si="4"/>
        <v>9.2898964879698329E-2</v>
      </c>
      <c r="AW13" s="7">
        <f t="shared" si="4"/>
        <v>0.1162426520612756</v>
      </c>
      <c r="AX13" s="7">
        <f t="shared" si="4"/>
        <v>0.10901247444397238</v>
      </c>
      <c r="AY13" s="7">
        <f t="shared" si="4"/>
        <v>0.11864168236830883</v>
      </c>
      <c r="AZ13" s="7">
        <f t="shared" si="4"/>
        <v>0.10111121401552742</v>
      </c>
      <c r="BA13" s="7">
        <f t="shared" si="4"/>
        <v>9.068463550304498E-2</v>
      </c>
      <c r="BB13" s="7">
        <f t="shared" si="4"/>
        <v>6.9772613134238867E-2</v>
      </c>
      <c r="BC13" s="7">
        <f t="shared" si="4"/>
        <v>5.4514699869166947E-2</v>
      </c>
      <c r="BD13" s="7">
        <f t="shared" si="4"/>
        <v>7.5342898116778093E-2</v>
      </c>
      <c r="BE13" s="7">
        <f t="shared" si="4"/>
        <v>5.1123422639314277E-2</v>
      </c>
      <c r="BF13" s="7">
        <f t="shared" si="4"/>
        <v>4.7445848069190777E-2</v>
      </c>
      <c r="BG13" s="7">
        <f t="shared" si="4"/>
        <v>3.8488033820352138E-2</v>
      </c>
      <c r="BH13" s="7">
        <f t="shared" si="4"/>
        <v>4.8278215382046318E-2</v>
      </c>
      <c r="BI13" s="7">
        <f t="shared" si="4"/>
        <v>3.7652567321619798E-2</v>
      </c>
      <c r="BJ13" s="7">
        <f t="shared" si="4"/>
        <v>4.645569759031562E-2</v>
      </c>
      <c r="BK13" s="7">
        <f t="shared" si="4"/>
        <v>6.2456407199239838E-2</v>
      </c>
      <c r="BL13" s="7">
        <f t="shared" si="4"/>
        <v>7.3411559871430748E-2</v>
      </c>
      <c r="BM13" s="7">
        <f t="shared" si="4"/>
        <v>9.9006696435267272E-2</v>
      </c>
      <c r="BN13" s="7">
        <f t="shared" ref="BN13:CP13" si="5">BN12 * 12</f>
        <v>9.6290124274157618E-2</v>
      </c>
      <c r="BO13" s="7">
        <f t="shared" si="5"/>
        <v>9.6247272236795772E-2</v>
      </c>
      <c r="BP13" s="7">
        <f t="shared" si="5"/>
        <v>9.595732167906483E-2</v>
      </c>
      <c r="BQ13" s="7">
        <f t="shared" si="5"/>
        <v>9.374261111935181E-2</v>
      </c>
      <c r="BR13" s="7">
        <f t="shared" si="5"/>
        <v>0.10794643855101357</v>
      </c>
      <c r="BS13" s="7">
        <f t="shared" si="5"/>
        <v>0.12232404835637437</v>
      </c>
      <c r="BT13" s="7">
        <f t="shared" si="5"/>
        <v>0.12870033714157947</v>
      </c>
      <c r="BU13" s="7">
        <f t="shared" si="5"/>
        <v>0.1117202019121028</v>
      </c>
      <c r="BV13" s="7">
        <f t="shared" si="5"/>
        <v>0.10298685569871179</v>
      </c>
      <c r="BW13" s="7">
        <f t="shared" si="5"/>
        <v>0.11273298124208676</v>
      </c>
      <c r="BX13" s="7">
        <f t="shared" si="5"/>
        <v>0.10334357815407963</v>
      </c>
      <c r="BY13" s="7">
        <f t="shared" si="5"/>
        <v>0.10820156650202778</v>
      </c>
      <c r="BZ13" s="7">
        <f t="shared" si="5"/>
        <v>0.11507163478155695</v>
      </c>
      <c r="CA13" s="7">
        <f t="shared" si="5"/>
        <v>9.7566791687684562E-2</v>
      </c>
      <c r="CB13" s="7">
        <f t="shared" si="5"/>
        <v>9.0738515033386161E-2</v>
      </c>
      <c r="CC13" s="7">
        <f t="shared" si="5"/>
        <v>8.6489027534442264E-2</v>
      </c>
      <c r="CD13" s="7">
        <f t="shared" si="5"/>
        <v>8.8850720680706624E-2</v>
      </c>
      <c r="CE13" s="7">
        <f t="shared" si="5"/>
        <v>9.1748195876908162E-2</v>
      </c>
      <c r="CF13" s="7">
        <f t="shared" si="5"/>
        <v>0.10277627790110611</v>
      </c>
      <c r="CG13" s="7">
        <f t="shared" si="5"/>
        <v>9.1744151314505626E-2</v>
      </c>
      <c r="CH13" s="7">
        <f t="shared" si="5"/>
        <v>0.10498966953526148</v>
      </c>
      <c r="CI13" s="7">
        <f t="shared" si="5"/>
        <v>0.10238325652884971</v>
      </c>
      <c r="CJ13" s="7">
        <f t="shared" si="5"/>
        <v>7.5713809545667116E-2</v>
      </c>
      <c r="CK13" s="7">
        <f t="shared" si="5"/>
        <v>7.6750122888674721E-2</v>
      </c>
      <c r="CL13" s="7">
        <f t="shared" si="5"/>
        <v>7.3757822245760218E-2</v>
      </c>
      <c r="CM13" s="7">
        <f t="shared" si="5"/>
        <v>6.5991367574231088E-2</v>
      </c>
      <c r="CN13" s="7">
        <f t="shared" si="5"/>
        <v>9.152858308008463E-2</v>
      </c>
      <c r="CO13" s="7">
        <f t="shared" si="5"/>
        <v>7.6599063426814468E-2</v>
      </c>
      <c r="CP13" s="7">
        <f t="shared" si="5"/>
        <v>6.6057737749634485E-2</v>
      </c>
      <c r="CQ13" s="2"/>
    </row>
    <row r="14" spans="1:95" x14ac:dyDescent="0.25">
      <c r="A14" s="5" t="s">
        <v>10</v>
      </c>
      <c r="B14" s="7">
        <f t="shared" ref="B14:AG14" si="6">SUMPRODUCT(B7:D7,B13:D13)/SUM(B7:D7)</f>
        <v>0.10579459383478768</v>
      </c>
      <c r="C14" s="7">
        <f t="shared" si="6"/>
        <v>0.112632389870763</v>
      </c>
      <c r="D14" s="7">
        <f t="shared" si="6"/>
        <v>0.10934345771209222</v>
      </c>
      <c r="E14" s="7">
        <f t="shared" si="6"/>
        <v>0.11484597567791859</v>
      </c>
      <c r="F14" s="7">
        <f t="shared" si="6"/>
        <v>0.11191168850170083</v>
      </c>
      <c r="G14" s="7">
        <f t="shared" si="6"/>
        <v>0.10837703656425508</v>
      </c>
      <c r="H14" s="7">
        <f t="shared" si="6"/>
        <v>0.1091340716645136</v>
      </c>
      <c r="I14" s="7">
        <f t="shared" si="6"/>
        <v>0.1093785890330493</v>
      </c>
      <c r="J14" s="7">
        <f t="shared" si="6"/>
        <v>0.12873748025564186</v>
      </c>
      <c r="K14" s="7">
        <f t="shared" si="6"/>
        <v>0.14053155190964939</v>
      </c>
      <c r="L14" s="7">
        <f t="shared" si="6"/>
        <v>0.14935679796346318</v>
      </c>
      <c r="M14" s="7">
        <f t="shared" si="6"/>
        <v>0.1433710409326506</v>
      </c>
      <c r="N14" s="7">
        <f t="shared" si="6"/>
        <v>0.12863438030351676</v>
      </c>
      <c r="O14" s="7">
        <f t="shared" si="6"/>
        <v>0.12484650761554784</v>
      </c>
      <c r="P14" s="7">
        <f t="shared" si="6"/>
        <v>0.12490946747628622</v>
      </c>
      <c r="Q14" s="7">
        <f t="shared" si="6"/>
        <v>0.13655838503693948</v>
      </c>
      <c r="R14" s="7">
        <f t="shared" si="6"/>
        <v>0.14495773880255661</v>
      </c>
      <c r="S14" s="7">
        <f t="shared" si="6"/>
        <v>0.14426300940001963</v>
      </c>
      <c r="T14" s="7">
        <f t="shared" si="6"/>
        <v>0.1482780910271812</v>
      </c>
      <c r="U14" s="7">
        <f t="shared" si="6"/>
        <v>0.14659459353225354</v>
      </c>
      <c r="V14" s="7">
        <f t="shared" si="6"/>
        <v>0.1496046506601435</v>
      </c>
      <c r="W14" s="7">
        <f t="shared" si="6"/>
        <v>0.14332509584173178</v>
      </c>
      <c r="X14" s="7">
        <f t="shared" si="6"/>
        <v>0.13949676397513541</v>
      </c>
      <c r="Y14" s="7">
        <f t="shared" si="6"/>
        <v>0.13893064270143995</v>
      </c>
      <c r="Z14" s="7">
        <f t="shared" si="6"/>
        <v>0.13427215523015534</v>
      </c>
      <c r="AA14" s="7">
        <f t="shared" si="6"/>
        <v>0.14523146928462954</v>
      </c>
      <c r="AB14" s="7">
        <f t="shared" si="6"/>
        <v>0.1531919823021011</v>
      </c>
      <c r="AC14" s="7">
        <f t="shared" si="6"/>
        <v>0.16047989993467873</v>
      </c>
      <c r="AD14" s="7">
        <f t="shared" si="6"/>
        <v>0.16203395274726068</v>
      </c>
      <c r="AE14" s="7">
        <f t="shared" si="6"/>
        <v>0.15767674409798643</v>
      </c>
      <c r="AF14" s="7">
        <f t="shared" si="6"/>
        <v>0.1520012041582692</v>
      </c>
      <c r="AG14" s="7">
        <f t="shared" si="6"/>
        <v>0.14172718084157127</v>
      </c>
      <c r="AH14" s="7">
        <f t="shared" ref="AH14:BM14" si="7">SUMPRODUCT(AH7:AJ7,AH13:AJ13)/SUM(AH7:AJ7)</f>
        <v>0.140071884818224</v>
      </c>
      <c r="AI14" s="7">
        <f t="shared" si="7"/>
        <v>0.14653840513226485</v>
      </c>
      <c r="AJ14" s="7">
        <f t="shared" si="7"/>
        <v>0.15178079041380971</v>
      </c>
      <c r="AK14" s="7">
        <f t="shared" si="7"/>
        <v>0.15361051486308358</v>
      </c>
      <c r="AL14" s="7">
        <f t="shared" si="7"/>
        <v>0.14205780672229165</v>
      </c>
      <c r="AM14" s="7">
        <f t="shared" si="7"/>
        <v>0.13219559735107042</v>
      </c>
      <c r="AN14" s="7">
        <f t="shared" si="7"/>
        <v>0.1298918070919991</v>
      </c>
      <c r="AO14" s="7">
        <f t="shared" si="7"/>
        <v>0.13801173728901764</v>
      </c>
      <c r="AP14" s="7">
        <f t="shared" si="7"/>
        <v>0.14640699194300502</v>
      </c>
      <c r="AQ14" s="7">
        <f t="shared" si="7"/>
        <v>0.13510851039494054</v>
      </c>
      <c r="AR14" s="7">
        <f t="shared" si="7"/>
        <v>0.11968774053030626</v>
      </c>
      <c r="AS14" s="7">
        <f t="shared" si="7"/>
        <v>0.10419912815765435</v>
      </c>
      <c r="AT14" s="7">
        <f t="shared" si="7"/>
        <v>9.6629281585005486E-2</v>
      </c>
      <c r="AU14" s="7">
        <f t="shared" si="7"/>
        <v>0.10279184560752658</v>
      </c>
      <c r="AV14" s="7">
        <f t="shared" si="7"/>
        <v>0.1050748399372909</v>
      </c>
      <c r="AW14" s="7">
        <f t="shared" si="7"/>
        <v>0.11463227141847714</v>
      </c>
      <c r="AX14" s="7">
        <f t="shared" si="7"/>
        <v>0.10958846119079414</v>
      </c>
      <c r="AY14" s="7">
        <f t="shared" si="7"/>
        <v>0.1034791531188726</v>
      </c>
      <c r="AZ14" s="7">
        <f t="shared" si="7"/>
        <v>8.7189475001190619E-2</v>
      </c>
      <c r="BA14" s="7">
        <f t="shared" si="7"/>
        <v>7.1657375493224498E-2</v>
      </c>
      <c r="BB14" s="7">
        <f t="shared" si="7"/>
        <v>6.5562966931788827E-2</v>
      </c>
      <c r="BC14" s="7">
        <f t="shared" si="7"/>
        <v>5.9598179447659681E-2</v>
      </c>
      <c r="BD14" s="7">
        <f t="shared" si="7"/>
        <v>5.7453956333529101E-2</v>
      </c>
      <c r="BE14" s="7">
        <f t="shared" si="7"/>
        <v>4.5747221885071146E-2</v>
      </c>
      <c r="BF14" s="7">
        <f t="shared" si="7"/>
        <v>4.5031608484491371E-2</v>
      </c>
      <c r="BG14" s="7">
        <f t="shared" si="7"/>
        <v>4.1641501887000422E-2</v>
      </c>
      <c r="BH14" s="7">
        <f t="shared" si="7"/>
        <v>4.4013791965867965E-2</v>
      </c>
      <c r="BI14" s="7">
        <f t="shared" si="7"/>
        <v>4.9018794845126057E-2</v>
      </c>
      <c r="BJ14" s="7">
        <f t="shared" si="7"/>
        <v>6.1133389607658545E-2</v>
      </c>
      <c r="BK14" s="7">
        <f t="shared" si="7"/>
        <v>7.762634968318588E-2</v>
      </c>
      <c r="BL14" s="7">
        <f t="shared" si="7"/>
        <v>8.9569462333804972E-2</v>
      </c>
      <c r="BM14" s="7">
        <f t="shared" si="7"/>
        <v>9.7181366895280064E-2</v>
      </c>
      <c r="BN14" s="7">
        <f t="shared" ref="BN14:CP14" si="8">SUMPRODUCT(BN7:BP7,BN13:BP13)/SUM(BN7:BP7)</f>
        <v>9.6164906381236884E-2</v>
      </c>
      <c r="BO14" s="7">
        <f t="shared" si="8"/>
        <v>9.5315731419520891E-2</v>
      </c>
      <c r="BP14" s="7">
        <f t="shared" si="8"/>
        <v>9.9215457990660366E-2</v>
      </c>
      <c r="BQ14" s="7">
        <f t="shared" si="8"/>
        <v>0.10800434701100393</v>
      </c>
      <c r="BR14" s="7">
        <f t="shared" si="8"/>
        <v>0.12017184263266589</v>
      </c>
      <c r="BS14" s="7">
        <f t="shared" si="8"/>
        <v>0.1208389390287119</v>
      </c>
      <c r="BT14" s="7">
        <f t="shared" si="8"/>
        <v>0.11446910702815338</v>
      </c>
      <c r="BU14" s="7">
        <f t="shared" si="8"/>
        <v>0.10914667281903719</v>
      </c>
      <c r="BV14" s="7">
        <f t="shared" si="8"/>
        <v>0.10622949988671354</v>
      </c>
      <c r="BW14" s="7">
        <f t="shared" si="8"/>
        <v>0.10790778868547375</v>
      </c>
      <c r="BX14" s="7">
        <f t="shared" si="8"/>
        <v>0.10887225598316531</v>
      </c>
      <c r="BY14" s="7">
        <f t="shared" si="8"/>
        <v>0.10694665636341281</v>
      </c>
      <c r="BZ14" s="7">
        <f t="shared" si="8"/>
        <v>0.10112571867241563</v>
      </c>
      <c r="CA14" s="7">
        <f t="shared" si="8"/>
        <v>9.1629451958157832E-2</v>
      </c>
      <c r="CB14" s="7">
        <f t="shared" si="8"/>
        <v>8.87037097497584E-2</v>
      </c>
      <c r="CC14" s="7">
        <f t="shared" si="8"/>
        <v>8.8871986293998423E-2</v>
      </c>
      <c r="CD14" s="7">
        <f t="shared" si="8"/>
        <v>9.418106929759136E-2</v>
      </c>
      <c r="CE14" s="7">
        <f t="shared" si="8"/>
        <v>9.5422880031228619E-2</v>
      </c>
      <c r="CF14" s="7">
        <f t="shared" si="8"/>
        <v>9.9836683624324379E-2</v>
      </c>
      <c r="CG14" s="7">
        <f t="shared" si="8"/>
        <v>9.9705669263942601E-2</v>
      </c>
      <c r="CH14" s="7">
        <f t="shared" si="8"/>
        <v>9.4362256546266801E-2</v>
      </c>
      <c r="CI14" s="7">
        <f t="shared" si="8"/>
        <v>8.494906025151365E-2</v>
      </c>
      <c r="CJ14" s="7">
        <f t="shared" si="8"/>
        <v>7.5407256153987384E-2</v>
      </c>
      <c r="CK14" s="7">
        <f t="shared" si="8"/>
        <v>7.246250268747835E-2</v>
      </c>
      <c r="CL14" s="7">
        <f t="shared" si="8"/>
        <v>7.6460178515114371E-2</v>
      </c>
      <c r="CM14" s="7">
        <f t="shared" si="8"/>
        <v>7.7621440909721062E-2</v>
      </c>
      <c r="CN14" s="7">
        <f t="shared" si="8"/>
        <v>7.8061810029526391E-2</v>
      </c>
      <c r="CO14" s="7">
        <f t="shared" si="8"/>
        <v>7.1328383469666023E-2</v>
      </c>
      <c r="CP14" s="7">
        <f t="shared" si="8"/>
        <v>6.6057737749634499E-2</v>
      </c>
      <c r="CQ14" s="2"/>
    </row>
    <row r="15" spans="1:9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</row>
    <row r="16" spans="1:95" x14ac:dyDescent="0.25">
      <c r="A16" s="4" t="s">
        <v>11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2"/>
    </row>
    <row r="17" spans="1:95" x14ac:dyDescent="0.25">
      <c r="A17" s="5" t="s">
        <v>12</v>
      </c>
      <c r="B17" s="6">
        <v>807586.18</v>
      </c>
      <c r="C17" s="6">
        <v>2329683.69</v>
      </c>
      <c r="D17" s="6">
        <v>661852.18999999994</v>
      </c>
      <c r="E17" s="6">
        <v>1301637.6000000001</v>
      </c>
      <c r="F17" s="6">
        <v>2893867.66</v>
      </c>
      <c r="G17" s="6">
        <v>727340.58</v>
      </c>
      <c r="H17" s="6">
        <v>770507.96</v>
      </c>
      <c r="I17" s="6">
        <v>1968719.35</v>
      </c>
      <c r="J17" s="6">
        <v>956717.80633205501</v>
      </c>
      <c r="K17" s="6">
        <v>995617.51</v>
      </c>
      <c r="L17" s="6">
        <v>2820847</v>
      </c>
      <c r="M17" s="6">
        <v>1207843.1100000001</v>
      </c>
      <c r="N17" s="6">
        <v>2030664.35</v>
      </c>
      <c r="O17" s="6">
        <v>1267552.42</v>
      </c>
      <c r="P17" s="6">
        <v>961550.96</v>
      </c>
      <c r="Q17" s="6">
        <v>837330.83</v>
      </c>
      <c r="R17" s="6">
        <v>2029468.66</v>
      </c>
      <c r="S17" s="6">
        <v>868062.56</v>
      </c>
      <c r="T17" s="6">
        <v>2304854.9500000002</v>
      </c>
      <c r="U17" s="6">
        <v>970569.04</v>
      </c>
      <c r="V17" s="6">
        <v>829871.14</v>
      </c>
      <c r="W17" s="6">
        <v>982680.96</v>
      </c>
      <c r="X17" s="6">
        <v>1927000.13</v>
      </c>
      <c r="Y17" s="6">
        <v>1228320</v>
      </c>
      <c r="Z17" s="6">
        <v>806072.6</v>
      </c>
      <c r="AA17" s="6">
        <v>1469651.32</v>
      </c>
      <c r="AB17" s="6">
        <v>1354606.9</v>
      </c>
      <c r="AC17" s="6">
        <v>720506.68</v>
      </c>
      <c r="AD17" s="6">
        <v>2606764.7200000002</v>
      </c>
      <c r="AE17" s="6">
        <v>1571397.87</v>
      </c>
      <c r="AF17" s="6">
        <v>1081262.1100000001</v>
      </c>
      <c r="AG17" s="6">
        <v>651192.07999999996</v>
      </c>
      <c r="AH17" s="6">
        <v>1097563.29</v>
      </c>
      <c r="AI17" s="6">
        <v>469394.71</v>
      </c>
      <c r="AJ17" s="6">
        <v>2851773.54</v>
      </c>
      <c r="AK17" s="6">
        <v>2654260.69</v>
      </c>
      <c r="AL17" s="6">
        <v>726062.58</v>
      </c>
      <c r="AM17" s="6">
        <v>658670.87</v>
      </c>
      <c r="AN17" s="6">
        <v>477413.73</v>
      </c>
      <c r="AO17" s="6">
        <v>130807.62</v>
      </c>
      <c r="AP17" s="6">
        <v>1481357.42</v>
      </c>
      <c r="AQ17" s="6">
        <v>300971.55</v>
      </c>
      <c r="AR17" s="6">
        <v>1433497.64</v>
      </c>
      <c r="AS17" s="6">
        <v>2094194.11</v>
      </c>
      <c r="AT17" s="6">
        <v>2042404.58</v>
      </c>
      <c r="AU17" s="6">
        <v>314349.11</v>
      </c>
      <c r="AV17" s="6">
        <v>4259706.63</v>
      </c>
      <c r="AW17" s="6">
        <v>410315.23</v>
      </c>
      <c r="AX17" s="6">
        <v>55801.29</v>
      </c>
      <c r="AY17" s="6">
        <v>2414493.36</v>
      </c>
      <c r="AZ17" s="6">
        <v>337443.93</v>
      </c>
      <c r="BA17" s="6">
        <v>247788.9</v>
      </c>
      <c r="BB17" s="6">
        <v>228177.92000000001</v>
      </c>
      <c r="BC17" s="6">
        <v>225928.39</v>
      </c>
      <c r="BD17" s="6">
        <v>192532.96</v>
      </c>
      <c r="BE17" s="6">
        <v>194375.81</v>
      </c>
      <c r="BF17" s="6">
        <v>352549.27</v>
      </c>
      <c r="BG17" s="6">
        <v>353309.27</v>
      </c>
      <c r="BH17" s="6">
        <v>660936.03</v>
      </c>
      <c r="BI17" s="6">
        <v>784408.7</v>
      </c>
      <c r="BJ17" s="6">
        <v>812076.41</v>
      </c>
      <c r="BK17" s="6">
        <v>1331711.43</v>
      </c>
      <c r="BL17" s="6">
        <v>907261.47</v>
      </c>
      <c r="BM17" s="6">
        <v>911490.04</v>
      </c>
      <c r="BN17" s="6">
        <v>845044.6</v>
      </c>
      <c r="BO17" s="6">
        <v>968493.18</v>
      </c>
      <c r="BP17" s="6">
        <v>1040887.87</v>
      </c>
      <c r="BQ17" s="6">
        <v>1034157.96</v>
      </c>
      <c r="BR17" s="6">
        <v>1122716.79</v>
      </c>
      <c r="BS17" s="6">
        <v>1115849.81</v>
      </c>
      <c r="BT17" s="6">
        <v>1235176.72</v>
      </c>
      <c r="BU17" s="6">
        <v>1194322.8500000001</v>
      </c>
      <c r="BV17" s="6">
        <v>940415.72</v>
      </c>
      <c r="BW17" s="6">
        <v>1146391.69</v>
      </c>
      <c r="BX17" s="6">
        <v>1308738.3600000001</v>
      </c>
      <c r="BY17" s="6">
        <v>965424.7</v>
      </c>
      <c r="BZ17" s="6">
        <v>850990.72</v>
      </c>
      <c r="CA17" s="6">
        <v>903191.03</v>
      </c>
      <c r="CB17" s="6">
        <v>873288.01</v>
      </c>
      <c r="CC17" s="6">
        <v>745631.98</v>
      </c>
      <c r="CD17" s="6">
        <v>726864.97</v>
      </c>
      <c r="CE17" s="6">
        <v>657997.39</v>
      </c>
      <c r="CF17" s="6">
        <v>664452.69999999995</v>
      </c>
      <c r="CG17" s="6">
        <v>662324.25</v>
      </c>
      <c r="CH17" s="6">
        <v>660502.68000000005</v>
      </c>
      <c r="CI17" s="6">
        <v>730838.32</v>
      </c>
      <c r="CJ17" s="6">
        <v>501682.92</v>
      </c>
      <c r="CK17" s="6">
        <v>326629.64</v>
      </c>
      <c r="CL17" s="6">
        <v>297564.28000000003</v>
      </c>
      <c r="CM17" s="6">
        <v>259527.16</v>
      </c>
      <c r="CN17" s="6">
        <v>379566.61</v>
      </c>
      <c r="CO17" s="6">
        <v>321483.83</v>
      </c>
      <c r="CP17" s="6">
        <v>318893.84999999998</v>
      </c>
      <c r="CQ17" s="2"/>
    </row>
    <row r="18" spans="1:95" x14ac:dyDescent="0.25">
      <c r="A18" s="5" t="s">
        <v>13</v>
      </c>
      <c r="B18" s="6">
        <f t="shared" ref="B18:AG18" si="9">B11-B17</f>
        <v>17564518.100522559</v>
      </c>
      <c r="C18" s="6">
        <f t="shared" si="9"/>
        <v>20215117.86423919</v>
      </c>
      <c r="D18" s="6">
        <f t="shared" si="9"/>
        <v>17897787.28303365</v>
      </c>
      <c r="E18" s="6">
        <f t="shared" si="9"/>
        <v>21407528.409957249</v>
      </c>
      <c r="F18" s="6">
        <f t="shared" si="9"/>
        <v>18168705.34351657</v>
      </c>
      <c r="G18" s="6">
        <f t="shared" si="9"/>
        <v>19474848.047732312</v>
      </c>
      <c r="H18" s="6">
        <f t="shared" si="9"/>
        <v>17218526.77559286</v>
      </c>
      <c r="I18" s="6">
        <f t="shared" si="9"/>
        <v>14329605.925399121</v>
      </c>
      <c r="J18" s="6">
        <f t="shared" si="9"/>
        <v>15192584.835543234</v>
      </c>
      <c r="K18" s="6">
        <f t="shared" si="9"/>
        <v>14861422.572000001</v>
      </c>
      <c r="L18" s="6">
        <f t="shared" si="9"/>
        <v>15594581.5055</v>
      </c>
      <c r="M18" s="6">
        <f t="shared" si="9"/>
        <v>17440699.34708837</v>
      </c>
      <c r="N18" s="6">
        <f t="shared" si="9"/>
        <v>15101829.545853479</v>
      </c>
      <c r="O18" s="6">
        <f t="shared" si="9"/>
        <v>18018578.236500002</v>
      </c>
      <c r="P18" s="6">
        <f t="shared" si="9"/>
        <v>14813466.748</v>
      </c>
      <c r="Q18" s="6">
        <f t="shared" si="9"/>
        <v>17615365.665000003</v>
      </c>
      <c r="R18" s="6">
        <f t="shared" si="9"/>
        <v>16340194.142000001</v>
      </c>
      <c r="S18" s="6">
        <f t="shared" si="9"/>
        <v>19070600.378883563</v>
      </c>
      <c r="T18" s="6">
        <f t="shared" si="9"/>
        <v>19096354.539597671</v>
      </c>
      <c r="U18" s="6">
        <f t="shared" si="9"/>
        <v>20884137.347693421</v>
      </c>
      <c r="V18" s="6">
        <f t="shared" si="9"/>
        <v>21557514.658500001</v>
      </c>
      <c r="W18" s="6">
        <f t="shared" si="9"/>
        <v>20015238.402158998</v>
      </c>
      <c r="X18" s="6">
        <f t="shared" si="9"/>
        <v>21686971.966154251</v>
      </c>
      <c r="Y18" s="6">
        <f t="shared" si="9"/>
        <v>21346865.103999998</v>
      </c>
      <c r="Z18" s="6">
        <f t="shared" si="9"/>
        <v>20709238.672073897</v>
      </c>
      <c r="AA18" s="6">
        <f t="shared" si="9"/>
        <v>23717699.503675338</v>
      </c>
      <c r="AB18" s="6">
        <f t="shared" si="9"/>
        <v>20352639.839536443</v>
      </c>
      <c r="AC18" s="6">
        <f t="shared" si="9"/>
        <v>25352603.7775</v>
      </c>
      <c r="AD18" s="6">
        <f t="shared" si="9"/>
        <v>25374060.309878722</v>
      </c>
      <c r="AE18" s="6">
        <f t="shared" si="9"/>
        <v>23536373.452954758</v>
      </c>
      <c r="AF18" s="6">
        <f t="shared" si="9"/>
        <v>28669340.03462575</v>
      </c>
      <c r="AG18" s="6">
        <f t="shared" si="9"/>
        <v>28064791.120545283</v>
      </c>
      <c r="AH18" s="6">
        <f t="shared" ref="AH18:BM18" si="10">AH11-AH17</f>
        <v>23033096.157924652</v>
      </c>
      <c r="AI18" s="6">
        <f t="shared" si="10"/>
        <v>25689845.305</v>
      </c>
      <c r="AJ18" s="6">
        <f t="shared" si="10"/>
        <v>27016545.761884272</v>
      </c>
      <c r="AK18" s="6">
        <f t="shared" si="10"/>
        <v>27424390.267698627</v>
      </c>
      <c r="AL18" s="6">
        <f t="shared" si="10"/>
        <v>30896996.430000003</v>
      </c>
      <c r="AM18" s="6">
        <f t="shared" si="10"/>
        <v>32825704.468233828</v>
      </c>
      <c r="AN18" s="6">
        <f t="shared" si="10"/>
        <v>24510593.037959591</v>
      </c>
      <c r="AO18" s="6">
        <f t="shared" si="10"/>
        <v>26930989.297499999</v>
      </c>
      <c r="AP18" s="6">
        <f t="shared" si="10"/>
        <v>31917920.388422132</v>
      </c>
      <c r="AQ18" s="6">
        <f t="shared" si="10"/>
        <v>31578713.522027399</v>
      </c>
      <c r="AR18" s="6">
        <f t="shared" si="10"/>
        <v>29017706.878262579</v>
      </c>
      <c r="AS18" s="6">
        <f t="shared" si="10"/>
        <v>21713562.13001062</v>
      </c>
      <c r="AT18" s="6">
        <f t="shared" si="10"/>
        <v>17982647.284018278</v>
      </c>
      <c r="AU18" s="6">
        <f t="shared" si="10"/>
        <v>17592938.78065753</v>
      </c>
      <c r="AV18" s="6">
        <f t="shared" si="10"/>
        <v>12074974.416754801</v>
      </c>
      <c r="AW18" s="6">
        <f t="shared" si="10"/>
        <v>16064930.1975</v>
      </c>
      <c r="AX18" s="6">
        <f t="shared" si="10"/>
        <v>15394701.98</v>
      </c>
      <c r="AY18" s="6">
        <f t="shared" si="10"/>
        <v>14400795.488299999</v>
      </c>
      <c r="AZ18" s="6">
        <f t="shared" si="10"/>
        <v>13993201.42</v>
      </c>
      <c r="BA18" s="6">
        <f t="shared" si="10"/>
        <v>12605176.025</v>
      </c>
      <c r="BB18" s="6">
        <f t="shared" si="10"/>
        <v>9660836.0500000007</v>
      </c>
      <c r="BC18" s="6">
        <f t="shared" si="10"/>
        <v>7500502.1400000006</v>
      </c>
      <c r="BD18" s="6">
        <f t="shared" si="10"/>
        <v>7274338.0980000002</v>
      </c>
      <c r="BE18" s="6">
        <f t="shared" si="10"/>
        <v>4872240.9300000006</v>
      </c>
      <c r="BF18" s="6">
        <f t="shared" si="10"/>
        <v>5077947.83</v>
      </c>
      <c r="BG18" s="6">
        <f t="shared" si="10"/>
        <v>3502449.95</v>
      </c>
      <c r="BH18" s="6">
        <f t="shared" si="10"/>
        <v>4978114.0395</v>
      </c>
      <c r="BI18" s="6">
        <f t="shared" si="10"/>
        <v>3550782.6099999994</v>
      </c>
      <c r="BJ18" s="6">
        <f t="shared" si="10"/>
        <v>3645558.76</v>
      </c>
      <c r="BK18" s="6">
        <f t="shared" si="10"/>
        <v>5893931.04</v>
      </c>
      <c r="BL18" s="6">
        <f t="shared" si="10"/>
        <v>6598395.5499999998</v>
      </c>
      <c r="BM18" s="6">
        <f t="shared" si="10"/>
        <v>9211057.6290000007</v>
      </c>
      <c r="BN18" s="6">
        <f t="shared" ref="BN18:CP18" si="11">BN11-BN17</f>
        <v>8999712.9036999997</v>
      </c>
      <c r="BO18" s="6">
        <f t="shared" si="11"/>
        <v>8871889.4700000007</v>
      </c>
      <c r="BP18" s="6">
        <f t="shared" si="11"/>
        <v>8769801.1500000004</v>
      </c>
      <c r="BQ18" s="6">
        <f t="shared" si="11"/>
        <v>8550192.7100000009</v>
      </c>
      <c r="BR18" s="6">
        <f t="shared" si="11"/>
        <v>9913812.2199999988</v>
      </c>
      <c r="BS18" s="6">
        <f t="shared" si="11"/>
        <v>11390649.408</v>
      </c>
      <c r="BT18" s="6">
        <f t="shared" si="11"/>
        <v>14306538.479999999</v>
      </c>
      <c r="BU18" s="6">
        <f t="shared" si="11"/>
        <v>12296935.155000001</v>
      </c>
      <c r="BV18" s="6">
        <f t="shared" si="11"/>
        <v>11496236.619999999</v>
      </c>
      <c r="BW18" s="6">
        <f t="shared" si="11"/>
        <v>12467143.109000001</v>
      </c>
      <c r="BX18" s="6">
        <f t="shared" si="11"/>
        <v>12792141.110000001</v>
      </c>
      <c r="BY18" s="6">
        <f t="shared" si="11"/>
        <v>13798323.869000001</v>
      </c>
      <c r="BZ18" s="6">
        <f t="shared" si="11"/>
        <v>14850114.569999998</v>
      </c>
      <c r="CA18" s="6">
        <f t="shared" si="11"/>
        <v>12409480.807041101</v>
      </c>
      <c r="CB18" s="6">
        <f t="shared" si="11"/>
        <v>11507383.76</v>
      </c>
      <c r="CC18" s="6">
        <f t="shared" si="11"/>
        <v>10839714.67</v>
      </c>
      <c r="CD18" s="6">
        <f t="shared" si="11"/>
        <v>10771223.379999999</v>
      </c>
      <c r="CE18" s="6">
        <f t="shared" si="11"/>
        <v>9611985.7379999999</v>
      </c>
      <c r="CF18" s="6">
        <f t="shared" si="11"/>
        <v>10840029.600000001</v>
      </c>
      <c r="CG18" s="6">
        <f t="shared" si="11"/>
        <v>9607258.6970000006</v>
      </c>
      <c r="CH18" s="6">
        <f t="shared" si="11"/>
        <v>11091640.696</v>
      </c>
      <c r="CI18" s="6">
        <f t="shared" si="11"/>
        <v>10729561.84</v>
      </c>
      <c r="CJ18" s="6">
        <f t="shared" si="11"/>
        <v>7973419.5999999996</v>
      </c>
      <c r="CK18" s="6">
        <f t="shared" si="11"/>
        <v>8264523.5290000001</v>
      </c>
      <c r="CL18" s="6">
        <f t="shared" si="11"/>
        <v>7958562.8300000001</v>
      </c>
      <c r="CM18" s="6">
        <f t="shared" si="11"/>
        <v>6113430.5199999996</v>
      </c>
      <c r="CN18" s="6">
        <f t="shared" si="11"/>
        <v>7598842.284</v>
      </c>
      <c r="CO18" s="6">
        <f t="shared" si="11"/>
        <v>6355479.9100000001</v>
      </c>
      <c r="CP18" s="6">
        <f t="shared" si="11"/>
        <v>5439244.2400000002</v>
      </c>
      <c r="CQ18" s="2"/>
    </row>
    <row r="19" spans="1:95" x14ac:dyDescent="0.25">
      <c r="A19" s="5" t="s">
        <v>14</v>
      </c>
      <c r="B19" s="7">
        <f t="shared" ref="B19:AG19" si="12">B18/B7</f>
        <v>7.9079247280444652E-3</v>
      </c>
      <c r="C19" s="7">
        <f t="shared" si="12"/>
        <v>8.9888204284787991E-3</v>
      </c>
      <c r="D19" s="7">
        <f t="shared" si="12"/>
        <v>7.8629416414734647E-3</v>
      </c>
      <c r="E19" s="7">
        <f t="shared" si="12"/>
        <v>9.4155067636705701E-3</v>
      </c>
      <c r="F19" s="7">
        <f t="shared" si="12"/>
        <v>7.9313375785377352E-3</v>
      </c>
      <c r="G19" s="7">
        <f t="shared" si="12"/>
        <v>9.1858245612983086E-3</v>
      </c>
      <c r="H19" s="7">
        <f t="shared" si="12"/>
        <v>8.8628122372576817E-3</v>
      </c>
      <c r="I19" s="7">
        <f t="shared" si="12"/>
        <v>7.272251118973944E-3</v>
      </c>
      <c r="J19" s="7">
        <f t="shared" si="12"/>
        <v>9.3057312239522936E-3</v>
      </c>
      <c r="K19" s="7">
        <f t="shared" si="12"/>
        <v>8.7601350991424101E-3</v>
      </c>
      <c r="L19" s="7">
        <f t="shared" si="12"/>
        <v>1.137565323891814E-2</v>
      </c>
      <c r="M19" s="7">
        <f t="shared" si="12"/>
        <v>1.2015038936081066E-2</v>
      </c>
      <c r="N19" s="7">
        <f t="shared" si="12"/>
        <v>9.8579582761666729E-3</v>
      </c>
      <c r="O19" s="7">
        <f t="shared" si="12"/>
        <v>1.1084627722823136E-2</v>
      </c>
      <c r="P19" s="7">
        <f t="shared" si="12"/>
        <v>8.655086123114844E-3</v>
      </c>
      <c r="Q19" s="7">
        <f t="shared" si="12"/>
        <v>9.7507483616212833E-3</v>
      </c>
      <c r="R19" s="7">
        <f t="shared" si="12"/>
        <v>1.0645707100720873E-2</v>
      </c>
      <c r="S19" s="7">
        <f t="shared" si="12"/>
        <v>1.1583410586100584E-2</v>
      </c>
      <c r="T19" s="7">
        <f t="shared" si="12"/>
        <v>1.0840110270421239E-2</v>
      </c>
      <c r="U19" s="7">
        <f t="shared" si="12"/>
        <v>1.1297249272377028E-2</v>
      </c>
      <c r="V19" s="7">
        <f t="shared" si="12"/>
        <v>1.2664459505855236E-2</v>
      </c>
      <c r="W19" s="7">
        <f t="shared" si="12"/>
        <v>1.1183983879353598E-2</v>
      </c>
      <c r="X19" s="7">
        <f t="shared" si="12"/>
        <v>1.1521731142031337E-2</v>
      </c>
      <c r="Y19" s="7">
        <f t="shared" si="12"/>
        <v>1.0928129047104574E-2</v>
      </c>
      <c r="Z19" s="7">
        <f t="shared" si="12"/>
        <v>1.0414389508631761E-2</v>
      </c>
      <c r="AA19" s="7">
        <f t="shared" si="12"/>
        <v>1.1615513491074371E-2</v>
      </c>
      <c r="AB19" s="7">
        <f t="shared" si="12"/>
        <v>9.7688461585468209E-3</v>
      </c>
      <c r="AC19" s="7">
        <f t="shared" si="12"/>
        <v>1.3317116175542086E-2</v>
      </c>
      <c r="AD19" s="7">
        <f t="shared" si="12"/>
        <v>1.3029558132212462E-2</v>
      </c>
      <c r="AE19" s="7">
        <f t="shared" si="12"/>
        <v>1.1380180294214039E-2</v>
      </c>
      <c r="AF19" s="7">
        <f t="shared" si="12"/>
        <v>1.3527495562249499E-2</v>
      </c>
      <c r="AG19" s="7">
        <f t="shared" si="12"/>
        <v>1.2915797418247639E-2</v>
      </c>
      <c r="AH19" s="7">
        <f t="shared" ref="AH19:BM19" si="13">AH18/AH7</f>
        <v>1.0335505419016405E-2</v>
      </c>
      <c r="AI19" s="7">
        <f t="shared" si="13"/>
        <v>1.1228273334517017E-2</v>
      </c>
      <c r="AJ19" s="7">
        <f t="shared" si="13"/>
        <v>1.1493090916078801E-2</v>
      </c>
      <c r="AK19" s="7">
        <f t="shared" si="13"/>
        <v>1.1367234787303416E-2</v>
      </c>
      <c r="AL19" s="7">
        <f t="shared" si="13"/>
        <v>1.2476606925668073E-2</v>
      </c>
      <c r="AM19" s="7">
        <f t="shared" si="13"/>
        <v>1.2888355209272517E-2</v>
      </c>
      <c r="AN19" s="7">
        <f t="shared" si="13"/>
        <v>9.4735001086998227E-3</v>
      </c>
      <c r="AO19" s="7">
        <f t="shared" si="13"/>
        <v>1.0239443390207492E-2</v>
      </c>
      <c r="AP19" s="7">
        <f t="shared" si="13"/>
        <v>1.1924018226146237E-2</v>
      </c>
      <c r="AQ19" s="7">
        <f t="shared" si="13"/>
        <v>1.1601075688685571E-2</v>
      </c>
      <c r="AR19" s="7">
        <f t="shared" si="13"/>
        <v>1.1855893944021294E-2</v>
      </c>
      <c r="AS19" s="7">
        <f t="shared" si="13"/>
        <v>8.7518184344982149E-3</v>
      </c>
      <c r="AT19" s="7">
        <f t="shared" si="13"/>
        <v>7.1382005027105016E-3</v>
      </c>
      <c r="AU19" s="7">
        <f t="shared" si="13"/>
        <v>8.3379015814578523E-3</v>
      </c>
      <c r="AV19" s="7">
        <f t="shared" si="13"/>
        <v>5.7227554727196928E-3</v>
      </c>
      <c r="AW19" s="7">
        <f t="shared" si="13"/>
        <v>9.4456361796165407E-3</v>
      </c>
      <c r="AX19" s="7">
        <f t="shared" si="13"/>
        <v>9.0515636008757297E-3</v>
      </c>
      <c r="AY19" s="7">
        <f t="shared" si="13"/>
        <v>8.4671684777838045E-3</v>
      </c>
      <c r="AZ19" s="7">
        <f t="shared" si="13"/>
        <v>8.2275288899207547E-3</v>
      </c>
      <c r="BA19" s="7">
        <f t="shared" si="13"/>
        <v>7.4113625400123147E-3</v>
      </c>
      <c r="BB19" s="7">
        <f t="shared" si="13"/>
        <v>5.6802240202683419E-3</v>
      </c>
      <c r="BC19" s="7">
        <f t="shared" si="13"/>
        <v>4.4100530579474929E-3</v>
      </c>
      <c r="BD19" s="7">
        <f t="shared" si="13"/>
        <v>6.1166820515960946E-3</v>
      </c>
      <c r="BE19" s="7">
        <f t="shared" si="13"/>
        <v>4.0968435323331049E-3</v>
      </c>
      <c r="BF19" s="7">
        <f t="shared" si="13"/>
        <v>3.697137616331309E-3</v>
      </c>
      <c r="BG19" s="7">
        <f t="shared" si="13"/>
        <v>2.9134429053225188E-3</v>
      </c>
      <c r="BH19" s="7">
        <f t="shared" si="13"/>
        <v>3.5516392955270608E-3</v>
      </c>
      <c r="BI19" s="7">
        <f t="shared" si="13"/>
        <v>2.5699765728728176E-3</v>
      </c>
      <c r="BJ19" s="7">
        <f t="shared" si="13"/>
        <v>3.1660467348633425E-3</v>
      </c>
      <c r="BK19" s="7">
        <f t="shared" si="13"/>
        <v>4.2454558950621958E-3</v>
      </c>
      <c r="BL19" s="7">
        <f t="shared" si="13"/>
        <v>5.3781490934487978E-3</v>
      </c>
      <c r="BM19" s="7">
        <f t="shared" si="13"/>
        <v>7.5076322709004949E-3</v>
      </c>
      <c r="BN19" s="7">
        <f t="shared" ref="BN19:CP19" si="14">BN18/BN7</f>
        <v>7.3354056173494785E-3</v>
      </c>
      <c r="BO19" s="7">
        <f t="shared" si="14"/>
        <v>7.2312157586156096E-3</v>
      </c>
      <c r="BP19" s="7">
        <f t="shared" si="14"/>
        <v>7.148042204243186E-3</v>
      </c>
      <c r="BQ19" s="7">
        <f t="shared" si="14"/>
        <v>6.968976631857097E-3</v>
      </c>
      <c r="BR19" s="7">
        <f t="shared" si="14"/>
        <v>8.0804444996766655E-3</v>
      </c>
      <c r="BS19" s="7">
        <f t="shared" si="14"/>
        <v>9.2841751363784055E-3</v>
      </c>
      <c r="BT19" s="7">
        <f t="shared" si="14"/>
        <v>9.8726572432675675E-3</v>
      </c>
      <c r="BU19" s="7">
        <f t="shared" si="14"/>
        <v>8.4858412135441381E-3</v>
      </c>
      <c r="BV19" s="7">
        <f t="shared" si="14"/>
        <v>7.933279454245443E-3</v>
      </c>
      <c r="BW19" s="7">
        <f t="shared" si="14"/>
        <v>8.6033142200054469E-3</v>
      </c>
      <c r="BX19" s="7">
        <f t="shared" si="14"/>
        <v>7.8126665631734777E-3</v>
      </c>
      <c r="BY19" s="7">
        <f t="shared" si="14"/>
        <v>8.4271746814526816E-3</v>
      </c>
      <c r="BZ19" s="7">
        <f t="shared" si="14"/>
        <v>9.0695682920682967E-3</v>
      </c>
      <c r="CA19" s="7">
        <f t="shared" si="14"/>
        <v>7.5789521171606977E-3</v>
      </c>
      <c r="CB19" s="7">
        <f t="shared" si="14"/>
        <v>7.0281789072749691E-3</v>
      </c>
      <c r="CC19" s="7">
        <f t="shared" si="14"/>
        <v>6.7435500556726089E-3</v>
      </c>
      <c r="CD19" s="7">
        <f t="shared" si="14"/>
        <v>6.9361599568699651E-3</v>
      </c>
      <c r="CE19" s="7">
        <f t="shared" si="14"/>
        <v>7.1558243999748691E-3</v>
      </c>
      <c r="CF19" s="7">
        <f t="shared" si="14"/>
        <v>8.0700277333485924E-3</v>
      </c>
      <c r="CG19" s="7">
        <f t="shared" si="14"/>
        <v>7.1522686637163612E-3</v>
      </c>
      <c r="CH19" s="7">
        <f t="shared" si="14"/>
        <v>8.2574135203784243E-3</v>
      </c>
      <c r="CI19" s="7">
        <f t="shared" si="14"/>
        <v>7.9878499512102893E-3</v>
      </c>
      <c r="CJ19" s="7">
        <f t="shared" si="14"/>
        <v>5.9359947917783356E-3</v>
      </c>
      <c r="CK19" s="7">
        <f t="shared" si="14"/>
        <v>6.1526780707768271E-3</v>
      </c>
      <c r="CL19" s="7">
        <f t="shared" si="14"/>
        <v>5.9249558411378668E-3</v>
      </c>
      <c r="CM19" s="7">
        <f t="shared" si="14"/>
        <v>5.275332386757179E-3</v>
      </c>
      <c r="CN19" s="7">
        <f t="shared" si="14"/>
        <v>7.2645151489895759E-3</v>
      </c>
      <c r="CO19" s="7">
        <f t="shared" si="14"/>
        <v>6.0759129909290065E-3</v>
      </c>
      <c r="CP19" s="7">
        <f t="shared" si="14"/>
        <v>5.1999472159545762E-3</v>
      </c>
      <c r="CQ19" s="2"/>
    </row>
    <row r="20" spans="1:95" x14ac:dyDescent="0.25">
      <c r="A20" s="5" t="s">
        <v>15</v>
      </c>
      <c r="B20" s="7">
        <f t="shared" ref="B20:AG20" si="15">B19*12</f>
        <v>9.4895096736533582E-2</v>
      </c>
      <c r="C20" s="7">
        <f t="shared" si="15"/>
        <v>0.10786584514174559</v>
      </c>
      <c r="D20" s="7">
        <f t="shared" si="15"/>
        <v>9.4355299697681583E-2</v>
      </c>
      <c r="E20" s="7">
        <f t="shared" si="15"/>
        <v>0.11298608116404685</v>
      </c>
      <c r="F20" s="7">
        <f t="shared" si="15"/>
        <v>9.5176050942452822E-2</v>
      </c>
      <c r="G20" s="7">
        <f t="shared" si="15"/>
        <v>0.1102298947355797</v>
      </c>
      <c r="H20" s="7">
        <f t="shared" si="15"/>
        <v>0.10635374684709217</v>
      </c>
      <c r="I20" s="7">
        <f t="shared" si="15"/>
        <v>8.7267013427687334E-2</v>
      </c>
      <c r="J20" s="7">
        <f t="shared" si="15"/>
        <v>0.11166877468742753</v>
      </c>
      <c r="K20" s="7">
        <f t="shared" si="15"/>
        <v>0.10512162118970891</v>
      </c>
      <c r="L20" s="7">
        <f t="shared" si="15"/>
        <v>0.13650783886701767</v>
      </c>
      <c r="M20" s="7">
        <f t="shared" si="15"/>
        <v>0.14418046723297279</v>
      </c>
      <c r="N20" s="7">
        <f t="shared" si="15"/>
        <v>0.11829549931400007</v>
      </c>
      <c r="O20" s="7">
        <f t="shared" si="15"/>
        <v>0.13301553267387764</v>
      </c>
      <c r="P20" s="7">
        <f t="shared" si="15"/>
        <v>0.10386103347737813</v>
      </c>
      <c r="Q20" s="7">
        <f t="shared" si="15"/>
        <v>0.11700898033945539</v>
      </c>
      <c r="R20" s="7">
        <f t="shared" si="15"/>
        <v>0.12774848520865048</v>
      </c>
      <c r="S20" s="7">
        <f t="shared" si="15"/>
        <v>0.13900092703320699</v>
      </c>
      <c r="T20" s="7">
        <f t="shared" si="15"/>
        <v>0.13008132324505486</v>
      </c>
      <c r="U20" s="7">
        <f t="shared" si="15"/>
        <v>0.13556699126852434</v>
      </c>
      <c r="V20" s="7">
        <f t="shared" si="15"/>
        <v>0.15197351407026283</v>
      </c>
      <c r="W20" s="7">
        <f t="shared" si="15"/>
        <v>0.13420780655224318</v>
      </c>
      <c r="X20" s="7">
        <f t="shared" si="15"/>
        <v>0.13826077370437603</v>
      </c>
      <c r="Y20" s="7">
        <f t="shared" si="15"/>
        <v>0.13113754856525489</v>
      </c>
      <c r="Z20" s="7">
        <f t="shared" si="15"/>
        <v>0.12497267410358114</v>
      </c>
      <c r="AA20" s="7">
        <f t="shared" si="15"/>
        <v>0.13938616189289246</v>
      </c>
      <c r="AB20" s="7">
        <f t="shared" si="15"/>
        <v>0.11722615390256186</v>
      </c>
      <c r="AC20" s="7">
        <f t="shared" si="15"/>
        <v>0.15980539410650504</v>
      </c>
      <c r="AD20" s="7">
        <f t="shared" si="15"/>
        <v>0.15635469758654955</v>
      </c>
      <c r="AE20" s="7">
        <f t="shared" si="15"/>
        <v>0.13656216353056846</v>
      </c>
      <c r="AF20" s="7">
        <f t="shared" si="15"/>
        <v>0.162329946746994</v>
      </c>
      <c r="AG20" s="7">
        <f t="shared" si="15"/>
        <v>0.15498956901897168</v>
      </c>
      <c r="AH20" s="7">
        <f t="shared" ref="AH20:BM20" si="16">AH19*12</f>
        <v>0.12402606502819685</v>
      </c>
      <c r="AI20" s="7">
        <f t="shared" si="16"/>
        <v>0.13473928001420421</v>
      </c>
      <c r="AJ20" s="7">
        <f t="shared" si="16"/>
        <v>0.13791709099294561</v>
      </c>
      <c r="AK20" s="7">
        <f t="shared" si="16"/>
        <v>0.13640681744764099</v>
      </c>
      <c r="AL20" s="7">
        <f t="shared" si="16"/>
        <v>0.14971928310801688</v>
      </c>
      <c r="AM20" s="7">
        <f t="shared" si="16"/>
        <v>0.15466026251127019</v>
      </c>
      <c r="AN20" s="7">
        <f t="shared" si="16"/>
        <v>0.11368200130439787</v>
      </c>
      <c r="AO20" s="7">
        <f t="shared" si="16"/>
        <v>0.12287332068248991</v>
      </c>
      <c r="AP20" s="7">
        <f t="shared" si="16"/>
        <v>0.14308821871375485</v>
      </c>
      <c r="AQ20" s="7">
        <f t="shared" si="16"/>
        <v>0.13921290826422686</v>
      </c>
      <c r="AR20" s="7">
        <f t="shared" si="16"/>
        <v>0.14227072732825552</v>
      </c>
      <c r="AS20" s="7">
        <f t="shared" si="16"/>
        <v>0.10502182121397857</v>
      </c>
      <c r="AT20" s="7">
        <f t="shared" si="16"/>
        <v>8.5658406032526016E-2</v>
      </c>
      <c r="AU20" s="7">
        <f t="shared" si="16"/>
        <v>0.10005481897749423</v>
      </c>
      <c r="AV20" s="7">
        <f t="shared" si="16"/>
        <v>6.8673065672636313E-2</v>
      </c>
      <c r="AW20" s="7">
        <f t="shared" si="16"/>
        <v>0.11334763415539849</v>
      </c>
      <c r="AX20" s="7">
        <f t="shared" si="16"/>
        <v>0.10861876321050876</v>
      </c>
      <c r="AY20" s="7">
        <f t="shared" si="16"/>
        <v>0.10160602173340566</v>
      </c>
      <c r="AZ20" s="7">
        <f t="shared" si="16"/>
        <v>9.8730346679049064E-2</v>
      </c>
      <c r="BA20" s="7">
        <f t="shared" si="16"/>
        <v>8.893635048014778E-2</v>
      </c>
      <c r="BB20" s="7">
        <f t="shared" si="16"/>
        <v>6.816268824322011E-2</v>
      </c>
      <c r="BC20" s="7">
        <f t="shared" si="16"/>
        <v>5.2920636695369914E-2</v>
      </c>
      <c r="BD20" s="7">
        <f t="shared" si="16"/>
        <v>7.3400184619153139E-2</v>
      </c>
      <c r="BE20" s="7">
        <f t="shared" si="16"/>
        <v>4.9162122387997262E-2</v>
      </c>
      <c r="BF20" s="7">
        <f t="shared" si="16"/>
        <v>4.436565139597571E-2</v>
      </c>
      <c r="BG20" s="7">
        <f t="shared" si="16"/>
        <v>3.4961314863870226E-2</v>
      </c>
      <c r="BH20" s="7">
        <f t="shared" si="16"/>
        <v>4.2619671546324733E-2</v>
      </c>
      <c r="BI20" s="7">
        <f t="shared" si="16"/>
        <v>3.0839718874473811E-2</v>
      </c>
      <c r="BJ20" s="7">
        <f t="shared" si="16"/>
        <v>3.799256081836011E-2</v>
      </c>
      <c r="BK20" s="7">
        <f t="shared" si="16"/>
        <v>5.0945470740746346E-2</v>
      </c>
      <c r="BL20" s="7">
        <f t="shared" si="16"/>
        <v>6.453778912138558E-2</v>
      </c>
      <c r="BM20" s="7">
        <f t="shared" si="16"/>
        <v>9.0091587250805932E-2</v>
      </c>
      <c r="BN20" s="7">
        <f t="shared" ref="BN20:CP20" si="17">BN19*12</f>
        <v>8.8024867408193735E-2</v>
      </c>
      <c r="BO20" s="7">
        <f t="shared" si="17"/>
        <v>8.6774589103387312E-2</v>
      </c>
      <c r="BP20" s="7">
        <f t="shared" si="17"/>
        <v>8.5776506450918236E-2</v>
      </c>
      <c r="BQ20" s="7">
        <f t="shared" si="17"/>
        <v>8.3627719582285168E-2</v>
      </c>
      <c r="BR20" s="7">
        <f t="shared" si="17"/>
        <v>9.6965333996119979E-2</v>
      </c>
      <c r="BS20" s="7">
        <f t="shared" si="17"/>
        <v>0.11141010163654086</v>
      </c>
      <c r="BT20" s="7">
        <f t="shared" si="17"/>
        <v>0.11847188691921082</v>
      </c>
      <c r="BU20" s="7">
        <f t="shared" si="17"/>
        <v>0.10183009456252966</v>
      </c>
      <c r="BV20" s="7">
        <f t="shared" si="17"/>
        <v>9.5199353450945323E-2</v>
      </c>
      <c r="BW20" s="7">
        <f t="shared" si="17"/>
        <v>0.10323977064006537</v>
      </c>
      <c r="BX20" s="7">
        <f t="shared" si="17"/>
        <v>9.3751998758081739E-2</v>
      </c>
      <c r="BY20" s="7">
        <f t="shared" si="17"/>
        <v>0.10112609617743218</v>
      </c>
      <c r="BZ20" s="7">
        <f t="shared" si="17"/>
        <v>0.10883481950481956</v>
      </c>
      <c r="CA20" s="7">
        <f t="shared" si="17"/>
        <v>9.0947425405928373E-2</v>
      </c>
      <c r="CB20" s="7">
        <f t="shared" si="17"/>
        <v>8.4338146887299625E-2</v>
      </c>
      <c r="CC20" s="7">
        <f t="shared" si="17"/>
        <v>8.0922600668071304E-2</v>
      </c>
      <c r="CD20" s="7">
        <f t="shared" si="17"/>
        <v>8.3233919482439578E-2</v>
      </c>
      <c r="CE20" s="7">
        <f t="shared" si="17"/>
        <v>8.5869892799698422E-2</v>
      </c>
      <c r="CF20" s="7">
        <f t="shared" si="17"/>
        <v>9.6840332800183115E-2</v>
      </c>
      <c r="CG20" s="7">
        <f t="shared" si="17"/>
        <v>8.5827223964596328E-2</v>
      </c>
      <c r="CH20" s="7">
        <f t="shared" si="17"/>
        <v>9.9088962244541084E-2</v>
      </c>
      <c r="CI20" s="7">
        <f t="shared" si="17"/>
        <v>9.5854199414523472E-2</v>
      </c>
      <c r="CJ20" s="7">
        <f t="shared" si="17"/>
        <v>7.123193750134002E-2</v>
      </c>
      <c r="CK20" s="7">
        <f t="shared" si="17"/>
        <v>7.3832136849321925E-2</v>
      </c>
      <c r="CL20" s="7">
        <f t="shared" si="17"/>
        <v>7.1099470093654402E-2</v>
      </c>
      <c r="CM20" s="7">
        <f t="shared" si="17"/>
        <v>6.3303988641086148E-2</v>
      </c>
      <c r="CN20" s="7">
        <f t="shared" si="17"/>
        <v>8.7174181787874908E-2</v>
      </c>
      <c r="CO20" s="7">
        <f t="shared" si="17"/>
        <v>7.2910955891148072E-2</v>
      </c>
      <c r="CP20" s="7">
        <f t="shared" si="17"/>
        <v>6.2399366591454911E-2</v>
      </c>
      <c r="CQ20" s="2"/>
    </row>
    <row r="21" spans="1:95" x14ac:dyDescent="0.25">
      <c r="A21" s="5" t="s">
        <v>16</v>
      </c>
      <c r="B21" s="7">
        <f t="shared" ref="B21:AG21" si="18">SUMPRODUCT(B7:D7,B20:D20)/SUM(B7:D7)</f>
        <v>9.903686146841563E-2</v>
      </c>
      <c r="C21" s="7">
        <f t="shared" si="18"/>
        <v>0.10505484627727725</v>
      </c>
      <c r="D21" s="7">
        <f t="shared" si="18"/>
        <v>0.10082254462107884</v>
      </c>
      <c r="E21" s="7">
        <f t="shared" si="18"/>
        <v>0.10600848430522032</v>
      </c>
      <c r="F21" s="7">
        <f t="shared" si="18"/>
        <v>0.10361712502226603</v>
      </c>
      <c r="G21" s="7">
        <f t="shared" si="18"/>
        <v>0.10148220325488162</v>
      </c>
      <c r="H21" s="7">
        <f t="shared" si="18"/>
        <v>0.10113684270489763</v>
      </c>
      <c r="I21" s="7">
        <f t="shared" si="18"/>
        <v>0.10049995587628491</v>
      </c>
      <c r="J21" s="7">
        <f t="shared" si="18"/>
        <v>0.11655053304567595</v>
      </c>
      <c r="K21" s="7">
        <f t="shared" si="18"/>
        <v>0.12718952134044548</v>
      </c>
      <c r="L21" s="7">
        <f t="shared" si="18"/>
        <v>0.13265818519905032</v>
      </c>
      <c r="M21" s="7">
        <f t="shared" si="18"/>
        <v>0.13163921359187447</v>
      </c>
      <c r="N21" s="7">
        <f t="shared" si="18"/>
        <v>0.11813592573213125</v>
      </c>
      <c r="O21" s="7">
        <f t="shared" si="18"/>
        <v>0.11769259066272067</v>
      </c>
      <c r="P21" s="7">
        <f t="shared" si="18"/>
        <v>0.11581781227879145</v>
      </c>
      <c r="Q21" s="7">
        <f t="shared" si="18"/>
        <v>0.12757287509026835</v>
      </c>
      <c r="R21" s="7">
        <f t="shared" si="18"/>
        <v>0.132327827471478</v>
      </c>
      <c r="S21" s="7">
        <f t="shared" si="18"/>
        <v>0.13480409931138224</v>
      </c>
      <c r="T21" s="7">
        <f t="shared" si="18"/>
        <v>0.13900486269405976</v>
      </c>
      <c r="U21" s="7">
        <f t="shared" si="18"/>
        <v>0.1403409080624565</v>
      </c>
      <c r="V21" s="7">
        <f t="shared" si="18"/>
        <v>0.14125449483905783</v>
      </c>
      <c r="W21" s="7">
        <f t="shared" si="18"/>
        <v>0.13449781188828597</v>
      </c>
      <c r="X21" s="7">
        <f t="shared" si="18"/>
        <v>0.13133479949717336</v>
      </c>
      <c r="Y21" s="7">
        <f t="shared" si="18"/>
        <v>0.13190359013648331</v>
      </c>
      <c r="Z21" s="7">
        <f t="shared" si="18"/>
        <v>0.12714669121918107</v>
      </c>
      <c r="AA21" s="7">
        <f t="shared" si="18"/>
        <v>0.1381761371567593</v>
      </c>
      <c r="AB21" s="7">
        <f t="shared" si="18"/>
        <v>0.14372504690600341</v>
      </c>
      <c r="AC21" s="7">
        <f t="shared" si="18"/>
        <v>0.1505491141300444</v>
      </c>
      <c r="AD21" s="7">
        <f t="shared" si="18"/>
        <v>0.15174648752819878</v>
      </c>
      <c r="AE21" s="7">
        <f t="shared" si="18"/>
        <v>0.15144348479967223</v>
      </c>
      <c r="AF21" s="7">
        <f t="shared" si="18"/>
        <v>0.14679320883316477</v>
      </c>
      <c r="AG21" s="7">
        <f t="shared" si="18"/>
        <v>0.13774808274249692</v>
      </c>
      <c r="AH21" s="7">
        <f t="shared" ref="AH21:BM21" si="19">SUMPRODUCT(AH7:AJ7,AH20:AJ20)/SUM(AH7:AJ7)</f>
        <v>0.13235040516397223</v>
      </c>
      <c r="AI21" s="7">
        <f t="shared" si="19"/>
        <v>0.13636922193332376</v>
      </c>
      <c r="AJ21" s="7">
        <f t="shared" si="19"/>
        <v>0.14145085400009066</v>
      </c>
      <c r="AK21" s="7">
        <f t="shared" si="19"/>
        <v>0.14709241962489539</v>
      </c>
      <c r="AL21" s="7">
        <f t="shared" si="19"/>
        <v>0.13912166987776767</v>
      </c>
      <c r="AM21" s="7">
        <f t="shared" si="19"/>
        <v>0.13023757804564243</v>
      </c>
      <c r="AN21" s="7">
        <f t="shared" si="19"/>
        <v>0.12671542230527894</v>
      </c>
      <c r="AO21" s="7">
        <f t="shared" si="19"/>
        <v>0.13515237913520969</v>
      </c>
      <c r="AP21" s="7">
        <f t="shared" si="19"/>
        <v>0.14148879830171082</v>
      </c>
      <c r="AQ21" s="7">
        <f t="shared" si="19"/>
        <v>0.12910325003496381</v>
      </c>
      <c r="AR21" s="7">
        <f t="shared" si="19"/>
        <v>0.11071310089063506</v>
      </c>
      <c r="AS21" s="7">
        <f t="shared" si="19"/>
        <v>9.66872370152249E-2</v>
      </c>
      <c r="AT21" s="7">
        <f t="shared" si="19"/>
        <v>8.4847838677042486E-2</v>
      </c>
      <c r="AU21" s="7">
        <f t="shared" si="19"/>
        <v>9.2689699864416955E-2</v>
      </c>
      <c r="AV21" s="7">
        <f t="shared" si="19"/>
        <v>9.4785559180993711E-2</v>
      </c>
      <c r="AW21" s="7">
        <f t="shared" si="19"/>
        <v>0.10785746993205778</v>
      </c>
      <c r="AX21" s="7">
        <f t="shared" si="19"/>
        <v>0.1029850432660321</v>
      </c>
      <c r="AY21" s="7">
        <f t="shared" si="19"/>
        <v>9.642422374757563E-2</v>
      </c>
      <c r="AZ21" s="7">
        <f t="shared" si="19"/>
        <v>8.527645002124494E-2</v>
      </c>
      <c r="BA21" s="7">
        <f t="shared" si="19"/>
        <v>7.0006617558397849E-2</v>
      </c>
      <c r="BB21" s="7">
        <f t="shared" si="19"/>
        <v>6.3872708750570634E-2</v>
      </c>
      <c r="BC21" s="7">
        <f t="shared" si="19"/>
        <v>5.7795409148067883E-2</v>
      </c>
      <c r="BD21" s="7">
        <f t="shared" si="19"/>
        <v>5.5088958245306102E-2</v>
      </c>
      <c r="BE21" s="7">
        <f t="shared" si="19"/>
        <v>4.2877885523922236E-2</v>
      </c>
      <c r="BF21" s="7">
        <f t="shared" si="19"/>
        <v>4.0907809860278976E-2</v>
      </c>
      <c r="BG21" s="7">
        <f t="shared" si="19"/>
        <v>3.6225836616691709E-2</v>
      </c>
      <c r="BH21" s="7">
        <f t="shared" si="19"/>
        <v>3.7129194242590272E-2</v>
      </c>
      <c r="BI21" s="7">
        <f t="shared" si="19"/>
        <v>4.0058096671754889E-2</v>
      </c>
      <c r="BJ21" s="7">
        <f t="shared" si="19"/>
        <v>5.1413152945994495E-2</v>
      </c>
      <c r="BK21" s="7">
        <f t="shared" si="19"/>
        <v>6.778646709761206E-2</v>
      </c>
      <c r="BL21" s="7">
        <f t="shared" si="19"/>
        <v>8.0884749572726025E-2</v>
      </c>
      <c r="BM21" s="7">
        <f t="shared" si="19"/>
        <v>8.8297016993655331E-2</v>
      </c>
      <c r="BN21" s="7">
        <f t="shared" ref="BN21:CP21" si="20">SUMPRODUCT(BN7:BP7,BN20:BP20)/SUM(BN7:BP7)</f>
        <v>8.6858655867377579E-2</v>
      </c>
      <c r="BO21" s="7">
        <f t="shared" si="20"/>
        <v>8.5392934906843784E-2</v>
      </c>
      <c r="BP21" s="7">
        <f t="shared" si="20"/>
        <v>8.8789854039171875E-2</v>
      </c>
      <c r="BQ21" s="7">
        <f t="shared" si="20"/>
        <v>9.7334366746703121E-2</v>
      </c>
      <c r="BR21" s="7">
        <f t="shared" si="20"/>
        <v>0.1094913033995937</v>
      </c>
      <c r="BS21" s="7">
        <f t="shared" si="20"/>
        <v>0.11052546529937075</v>
      </c>
      <c r="BT21" s="7">
        <f t="shared" si="20"/>
        <v>0.10516708925159475</v>
      </c>
      <c r="BU21" s="7">
        <f t="shared" si="20"/>
        <v>0.10008973396258762</v>
      </c>
      <c r="BV21" s="7">
        <f t="shared" si="20"/>
        <v>9.7245750276717099E-2</v>
      </c>
      <c r="BW21" s="7">
        <f t="shared" si="20"/>
        <v>9.9218512255187519E-2</v>
      </c>
      <c r="BX21" s="7">
        <f t="shared" si="20"/>
        <v>0.10123763366446306</v>
      </c>
      <c r="BY21" s="7">
        <f t="shared" si="20"/>
        <v>0.10030277204543334</v>
      </c>
      <c r="BZ21" s="7">
        <f t="shared" si="20"/>
        <v>9.4706868443707015E-2</v>
      </c>
      <c r="CA21" s="7">
        <f t="shared" si="20"/>
        <v>8.543020920186005E-2</v>
      </c>
      <c r="CB21" s="7">
        <f t="shared" si="20"/>
        <v>8.2836373809883304E-2</v>
      </c>
      <c r="CC21" s="7">
        <f t="shared" si="20"/>
        <v>8.3195168911825212E-2</v>
      </c>
      <c r="CD21" s="7">
        <f t="shared" si="20"/>
        <v>8.83802917267974E-2</v>
      </c>
      <c r="CE21" s="7">
        <f t="shared" si="20"/>
        <v>8.9512488138216731E-2</v>
      </c>
      <c r="CF21" s="7">
        <f t="shared" si="20"/>
        <v>9.391882366215544E-2</v>
      </c>
      <c r="CG21" s="7">
        <f t="shared" si="20"/>
        <v>9.3590105836413098E-2</v>
      </c>
      <c r="CH21" s="7">
        <f t="shared" si="20"/>
        <v>8.8725043593572986E-2</v>
      </c>
      <c r="CI21" s="7">
        <f t="shared" si="20"/>
        <v>8.0306090435934549E-2</v>
      </c>
      <c r="CJ21" s="7">
        <f t="shared" si="20"/>
        <v>7.205451940936021E-2</v>
      </c>
      <c r="CK21" s="7">
        <f t="shared" si="20"/>
        <v>6.9704708333796397E-2</v>
      </c>
      <c r="CL21" s="7">
        <f t="shared" si="20"/>
        <v>7.3292333254969297E-2</v>
      </c>
      <c r="CM21" s="7">
        <f t="shared" si="20"/>
        <v>7.4075680675587716E-2</v>
      </c>
      <c r="CN21" s="7">
        <f t="shared" si="20"/>
        <v>7.4161515833042438E-2</v>
      </c>
      <c r="CO21" s="7">
        <f t="shared" si="20"/>
        <v>6.7655144171033341E-2</v>
      </c>
      <c r="CP21" s="7">
        <f t="shared" si="20"/>
        <v>6.2399366591454911E-2</v>
      </c>
      <c r="CQ21" s="2"/>
    </row>
    <row r="22" spans="1:9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</row>
    <row r="23" spans="1:95" x14ac:dyDescent="0.25">
      <c r="A23" s="4" t="s">
        <v>17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2"/>
    </row>
    <row r="24" spans="1:95" x14ac:dyDescent="0.25">
      <c r="A24" s="5" t="s">
        <v>18</v>
      </c>
      <c r="B24" s="6">
        <v>1948631721.0188911</v>
      </c>
      <c r="C24" s="6">
        <v>1948645254.412329</v>
      </c>
      <c r="D24" s="6">
        <v>1948657742.9204929</v>
      </c>
      <c r="E24" s="6">
        <v>1886209367.4643049</v>
      </c>
      <c r="F24" s="6">
        <v>1866520069.564029</v>
      </c>
      <c r="G24" s="6">
        <v>1656206191.3463371</v>
      </c>
      <c r="H24" s="6">
        <v>1436206401.2578959</v>
      </c>
      <c r="I24" s="6">
        <v>1286253183.792748</v>
      </c>
      <c r="J24" s="6">
        <v>886205341.23524785</v>
      </c>
      <c r="K24" s="6">
        <v>886198404.04374778</v>
      </c>
      <c r="L24" s="6">
        <v>437580557.91659421</v>
      </c>
      <c r="M24" s="6">
        <v>437583858.90901291</v>
      </c>
      <c r="N24" s="6">
        <v>437587051.04922283</v>
      </c>
      <c r="O24" s="6">
        <v>437588545.46022278</v>
      </c>
      <c r="P24" s="6">
        <v>437589608.53522283</v>
      </c>
      <c r="Q24" s="6">
        <v>437586995.94770002</v>
      </c>
      <c r="R24" s="6"/>
      <c r="S24" s="6"/>
      <c r="T24" s="6"/>
      <c r="U24" s="6">
        <v>511516457.5530352</v>
      </c>
      <c r="V24" s="6">
        <v>511516570.73353517</v>
      </c>
      <c r="W24" s="6">
        <v>511513057.20336342</v>
      </c>
      <c r="X24" s="6">
        <v>511512545.47086328</v>
      </c>
      <c r="Y24" s="6">
        <v>919401277.44572914</v>
      </c>
      <c r="Z24" s="6">
        <v>1425387766.5175631</v>
      </c>
      <c r="AA24" s="6">
        <v>1432239444.006099</v>
      </c>
      <c r="AB24" s="6">
        <v>1432241020.600477</v>
      </c>
      <c r="AC24" s="6">
        <v>1426425168.6522241</v>
      </c>
      <c r="AD24" s="6">
        <v>1428974493.7807429</v>
      </c>
      <c r="AE24" s="6">
        <v>1432234903.427325</v>
      </c>
      <c r="AF24" s="6">
        <v>1432237677.306989</v>
      </c>
      <c r="AG24" s="6">
        <v>1432248826.8090999</v>
      </c>
      <c r="AH24" s="6">
        <v>1432235522.9236219</v>
      </c>
      <c r="AI24" s="6">
        <v>1432245334.7590981</v>
      </c>
      <c r="AJ24" s="6">
        <v>1432103686.7160261</v>
      </c>
      <c r="AK24" s="6">
        <v>1432242627.477895</v>
      </c>
      <c r="AL24" s="6">
        <v>1432244740.281759</v>
      </c>
      <c r="AM24" s="6">
        <v>1432237578.7451141</v>
      </c>
      <c r="AN24" s="6">
        <v>1815885343.04563</v>
      </c>
      <c r="AO24" s="6">
        <v>1815875980.492353</v>
      </c>
      <c r="AP24" s="6">
        <v>1815533377.4912729</v>
      </c>
      <c r="AQ24" s="6">
        <v>1815601199.075352</v>
      </c>
      <c r="AR24" s="6">
        <v>1815868978.72562</v>
      </c>
      <c r="AS24" s="6">
        <v>1815878063.817626</v>
      </c>
      <c r="AT24" s="6">
        <v>1815876471.527879</v>
      </c>
      <c r="AU24" s="6">
        <v>2109995975.4599869</v>
      </c>
      <c r="AV24" s="6">
        <v>2109993074.894788</v>
      </c>
      <c r="AW24" s="6">
        <v>1700777998.6453149</v>
      </c>
      <c r="AX24" s="6">
        <v>1700778192.4562271</v>
      </c>
      <c r="AY24" s="6">
        <v>1700780553.2729001</v>
      </c>
      <c r="AZ24" s="6">
        <v>1700778156.7491741</v>
      </c>
      <c r="BA24" s="6">
        <v>1700790638.286473</v>
      </c>
      <c r="BB24" s="6">
        <v>1700784337.9993329</v>
      </c>
      <c r="BC24" s="6">
        <v>1700773673.5690999</v>
      </c>
      <c r="BD24" s="6">
        <v>1189262092.8534</v>
      </c>
      <c r="BE24" s="6">
        <v>1189267027.5414</v>
      </c>
      <c r="BF24" s="6">
        <v>1373480880.8764</v>
      </c>
      <c r="BG24" s="6">
        <v>1202168727.4535</v>
      </c>
      <c r="BH24" s="6">
        <v>1401638405.6143999</v>
      </c>
      <c r="BI24" s="6">
        <v>1381640069.2053001</v>
      </c>
      <c r="BJ24" s="6">
        <v>1151454499.9783001</v>
      </c>
      <c r="BK24" s="6">
        <v>1388291666.5922999</v>
      </c>
      <c r="BL24" s="6">
        <v>1226889666.9372001</v>
      </c>
      <c r="BM24" s="6">
        <v>1226892487.0897</v>
      </c>
      <c r="BN24" s="6">
        <v>1226886878.9497001</v>
      </c>
      <c r="BO24" s="6">
        <v>1226887672.3018</v>
      </c>
      <c r="BP24" s="6">
        <v>1226881557.1338</v>
      </c>
      <c r="BQ24" s="6">
        <v>1226893583.0427001</v>
      </c>
      <c r="BR24" s="6">
        <v>1226889463.8650999</v>
      </c>
      <c r="BS24" s="6">
        <v>1226888683.2356</v>
      </c>
      <c r="BT24" s="6">
        <v>1449107178.2883999</v>
      </c>
      <c r="BU24" s="6">
        <v>1449112096.9094999</v>
      </c>
      <c r="BV24" s="6">
        <v>1449115297.9425001</v>
      </c>
      <c r="BW24" s="6">
        <v>1449109353.6965001</v>
      </c>
      <c r="BX24" s="6">
        <v>1637359153.4417</v>
      </c>
      <c r="BY24" s="6">
        <v>1637360609.0506999</v>
      </c>
      <c r="BZ24" s="6">
        <v>1637356276.7025001</v>
      </c>
      <c r="CA24" s="6">
        <v>1637361025.0080409</v>
      </c>
      <c r="CB24" s="6">
        <v>1637320835.428441</v>
      </c>
      <c r="CC24" s="6">
        <v>1607419620.3054409</v>
      </c>
      <c r="CD24" s="6">
        <v>1552908734.3684411</v>
      </c>
      <c r="CE24" s="6">
        <v>1343239464.9082999</v>
      </c>
      <c r="CF24" s="6">
        <v>1343245644.0272999</v>
      </c>
      <c r="CG24" s="6">
        <v>1343246338.8487999</v>
      </c>
      <c r="CH24" s="6">
        <v>1343234254.7248001</v>
      </c>
      <c r="CI24" s="6">
        <v>1343235276.7686</v>
      </c>
      <c r="CJ24" s="6">
        <v>1343232243.2363999</v>
      </c>
      <c r="CK24" s="6">
        <v>1343240038.5539</v>
      </c>
      <c r="CL24" s="6">
        <v>1343227366.3109</v>
      </c>
      <c r="CM24" s="6">
        <v>1158871151.9575</v>
      </c>
      <c r="CN24" s="6">
        <v>1046021947.529</v>
      </c>
      <c r="CO24" s="6">
        <v>1046012330.9021</v>
      </c>
      <c r="CP24" s="6">
        <v>1046019125.6002001</v>
      </c>
      <c r="CQ24" s="2"/>
    </row>
    <row r="25" spans="1:95" x14ac:dyDescent="0.25">
      <c r="A25" s="5" t="s">
        <v>19</v>
      </c>
      <c r="B25" s="6">
        <v>14250965.33032744</v>
      </c>
      <c r="C25" s="6">
        <v>16323414.057887791</v>
      </c>
      <c r="D25" s="6">
        <v>13346318.67</v>
      </c>
      <c r="E25" s="6">
        <v>16223257.901515329</v>
      </c>
      <c r="F25" s="6">
        <v>13408462.598999999</v>
      </c>
      <c r="G25" s="6">
        <v>11894858.48</v>
      </c>
      <c r="H25" s="6">
        <v>9935822.0199999996</v>
      </c>
      <c r="I25" s="6">
        <v>7639465.3779999996</v>
      </c>
      <c r="J25" s="6">
        <v>4656828.4400000004</v>
      </c>
      <c r="K25" s="6">
        <v>4489651.53</v>
      </c>
      <c r="L25" s="6">
        <v>4274199.3499999996</v>
      </c>
      <c r="M25" s="6">
        <v>3689783.02</v>
      </c>
      <c r="N25" s="6">
        <v>1926758.61</v>
      </c>
      <c r="O25" s="6">
        <v>243186.55</v>
      </c>
      <c r="P25" s="6">
        <v>349422.35</v>
      </c>
      <c r="Q25" s="6">
        <v>151418.29</v>
      </c>
      <c r="R25" s="6"/>
      <c r="S25" s="6"/>
      <c r="T25" s="6"/>
      <c r="U25" s="6">
        <v>4934775.07</v>
      </c>
      <c r="V25" s="6">
        <v>5100979.59</v>
      </c>
      <c r="W25" s="6">
        <v>4897077.43</v>
      </c>
      <c r="X25" s="6">
        <v>5277608.63</v>
      </c>
      <c r="Y25" s="6">
        <v>8818066.5600000005</v>
      </c>
      <c r="Z25" s="6">
        <v>14918137.4520739</v>
      </c>
      <c r="AA25" s="6">
        <v>16692334.383675341</v>
      </c>
      <c r="AB25" s="6">
        <v>12948082.46403644</v>
      </c>
      <c r="AC25" s="6">
        <v>16816081.460499998</v>
      </c>
      <c r="AD25" s="6">
        <v>15704131.390247669</v>
      </c>
      <c r="AE25" s="6">
        <v>13083930.697000001</v>
      </c>
      <c r="AF25" s="6">
        <v>15917347.96942164</v>
      </c>
      <c r="AG25" s="6">
        <v>15360773.33407405</v>
      </c>
      <c r="AH25" s="6">
        <v>10639509.7345</v>
      </c>
      <c r="AI25" s="6">
        <v>12113688.105</v>
      </c>
      <c r="AJ25" s="6">
        <v>15729127.734999999</v>
      </c>
      <c r="AK25" s="6">
        <v>13555279.30769863</v>
      </c>
      <c r="AL25" s="6">
        <v>16307283.060000001</v>
      </c>
      <c r="AM25" s="6">
        <v>17311322.57905411</v>
      </c>
      <c r="AN25" s="6">
        <v>15465712.987205479</v>
      </c>
      <c r="AO25" s="6">
        <v>17885394.59</v>
      </c>
      <c r="AP25" s="6">
        <v>22643105.398422129</v>
      </c>
      <c r="AQ25" s="6">
        <v>23070787.166000001</v>
      </c>
      <c r="AR25" s="6">
        <v>23632152.528262582</v>
      </c>
      <c r="AS25" s="6">
        <v>18823558.010010611</v>
      </c>
      <c r="AT25" s="6">
        <v>15461863.494018281</v>
      </c>
      <c r="AU25" s="6">
        <v>17592938.78065753</v>
      </c>
      <c r="AV25" s="6">
        <v>12074974.416754801</v>
      </c>
      <c r="AW25" s="6">
        <v>16064930.1975</v>
      </c>
      <c r="AX25" s="6">
        <v>15394701.98</v>
      </c>
      <c r="AY25" s="6">
        <v>14400795.488299999</v>
      </c>
      <c r="AZ25" s="6">
        <v>13993201.42</v>
      </c>
      <c r="BA25" s="6">
        <v>12605176.025</v>
      </c>
      <c r="BB25" s="6">
        <v>9660836.0500000007</v>
      </c>
      <c r="BC25" s="6">
        <v>7500502.1399999997</v>
      </c>
      <c r="BD25" s="6">
        <v>7274338.0980000002</v>
      </c>
      <c r="BE25" s="6">
        <v>4872240.93</v>
      </c>
      <c r="BF25" s="6">
        <v>5077947.83</v>
      </c>
      <c r="BG25" s="6">
        <v>3502449.95</v>
      </c>
      <c r="BH25" s="6">
        <v>4978114.0395</v>
      </c>
      <c r="BI25" s="6">
        <v>3550782.61</v>
      </c>
      <c r="BJ25" s="6">
        <v>3645558.76</v>
      </c>
      <c r="BK25" s="6">
        <v>5893931.04</v>
      </c>
      <c r="BL25" s="6">
        <v>6598395.5499999998</v>
      </c>
      <c r="BM25" s="6">
        <v>9211057.6290000007</v>
      </c>
      <c r="BN25" s="6">
        <v>8999712.9036999997</v>
      </c>
      <c r="BO25" s="6">
        <v>8871889.4700000007</v>
      </c>
      <c r="BP25" s="6">
        <v>8769801.1500000004</v>
      </c>
      <c r="BQ25" s="6">
        <v>8550192.7100000009</v>
      </c>
      <c r="BR25" s="6">
        <v>9913812.2200000007</v>
      </c>
      <c r="BS25" s="6">
        <v>11390649.408</v>
      </c>
      <c r="BT25" s="6">
        <v>14306538.48</v>
      </c>
      <c r="BU25" s="6">
        <v>12296935.154999999</v>
      </c>
      <c r="BV25" s="6">
        <v>11496236.619999999</v>
      </c>
      <c r="BW25" s="6">
        <v>12467143.108999999</v>
      </c>
      <c r="BX25" s="6">
        <v>12792141.109999999</v>
      </c>
      <c r="BY25" s="6">
        <v>13798323.869000001</v>
      </c>
      <c r="BZ25" s="6">
        <v>14850114.57</v>
      </c>
      <c r="CA25" s="6">
        <v>12409480.807041099</v>
      </c>
      <c r="CB25" s="6">
        <v>11507383.76</v>
      </c>
      <c r="CC25" s="6">
        <v>10839714.67</v>
      </c>
      <c r="CD25" s="6">
        <v>10771223.380000001</v>
      </c>
      <c r="CE25" s="6">
        <v>9611985.7379999999</v>
      </c>
      <c r="CF25" s="6">
        <v>10840029.6</v>
      </c>
      <c r="CG25" s="6">
        <v>9607258.6970000006</v>
      </c>
      <c r="CH25" s="6">
        <v>11091640.696</v>
      </c>
      <c r="CI25" s="6">
        <v>10729561.84</v>
      </c>
      <c r="CJ25" s="6">
        <v>7973419.5999999996</v>
      </c>
      <c r="CK25" s="6">
        <v>8264523.5290000001</v>
      </c>
      <c r="CL25" s="6">
        <v>7958562.8300000001</v>
      </c>
      <c r="CM25" s="6">
        <v>6113430.5199999996</v>
      </c>
      <c r="CN25" s="6">
        <v>7598842.284</v>
      </c>
      <c r="CO25" s="6">
        <v>6355479.9100000001</v>
      </c>
      <c r="CP25" s="6">
        <v>5439244.2400000002</v>
      </c>
      <c r="CQ25" s="2"/>
    </row>
    <row r="26" spans="1:95" x14ac:dyDescent="0.25">
      <c r="A26" s="5" t="s">
        <v>20</v>
      </c>
      <c r="B26" s="7">
        <f t="shared" ref="B26:AG26" si="21">IF(
                ISBLANK(B25),
                "",
                B25 / B24 * 12
            )</f>
        <v>8.7759827636651411E-2</v>
      </c>
      <c r="C26" s="7">
        <f t="shared" si="21"/>
        <v>0.10052161533820436</v>
      </c>
      <c r="D26" s="7">
        <f t="shared" si="21"/>
        <v>8.2187764691798171E-2</v>
      </c>
      <c r="E26" s="7">
        <f t="shared" si="21"/>
        <v>0.10321181634247616</v>
      </c>
      <c r="F26" s="7">
        <f t="shared" si="21"/>
        <v>8.6204029526230838E-2</v>
      </c>
      <c r="G26" s="7">
        <f t="shared" si="21"/>
        <v>8.6183895764794502E-2</v>
      </c>
      <c r="H26" s="7">
        <f t="shared" si="21"/>
        <v>8.3017221017517379E-2</v>
      </c>
      <c r="I26" s="7">
        <f t="shared" si="21"/>
        <v>7.1271803787248164E-2</v>
      </c>
      <c r="J26" s="7">
        <f t="shared" si="21"/>
        <v>6.305755413537488E-2</v>
      </c>
      <c r="K26" s="7">
        <f t="shared" si="21"/>
        <v>6.0794307588642862E-2</v>
      </c>
      <c r="L26" s="7">
        <f t="shared" si="21"/>
        <v>0.11721359935231923</v>
      </c>
      <c r="M26" s="7">
        <f t="shared" si="21"/>
        <v>0.10118608202412382</v>
      </c>
      <c r="N26" s="7">
        <f t="shared" si="21"/>
        <v>5.2837722836088175E-2</v>
      </c>
      <c r="O26" s="7">
        <f t="shared" si="21"/>
        <v>6.6689099389720431E-3</v>
      </c>
      <c r="P26" s="7">
        <f t="shared" si="21"/>
        <v>9.5821932655937095E-3</v>
      </c>
      <c r="Q26" s="7">
        <f t="shared" si="21"/>
        <v>4.1523616945352932E-3</v>
      </c>
      <c r="R26" s="7" t="str">
        <f t="shared" si="21"/>
        <v/>
      </c>
      <c r="S26" s="7" t="str">
        <f t="shared" si="21"/>
        <v/>
      </c>
      <c r="T26" s="7" t="str">
        <f t="shared" si="21"/>
        <v/>
      </c>
      <c r="U26" s="7">
        <f t="shared" si="21"/>
        <v>0.11576812430098639</v>
      </c>
      <c r="V26" s="7">
        <f t="shared" si="21"/>
        <v>0.11966719864464978</v>
      </c>
      <c r="W26" s="7">
        <f t="shared" si="21"/>
        <v>0.11488451434903779</v>
      </c>
      <c r="X26" s="7">
        <f t="shared" si="21"/>
        <v>0.12381182850892065</v>
      </c>
      <c r="Y26" s="7">
        <f t="shared" si="21"/>
        <v>0.11509316042498777</v>
      </c>
      <c r="Z26" s="7">
        <f t="shared" si="21"/>
        <v>0.12559224488242512</v>
      </c>
      <c r="AA26" s="7">
        <f t="shared" si="21"/>
        <v>0.13985651173230157</v>
      </c>
      <c r="AB26" s="7">
        <f t="shared" si="21"/>
        <v>0.10848522513570683</v>
      </c>
      <c r="AC26" s="7">
        <f t="shared" si="21"/>
        <v>0.14146762267008134</v>
      </c>
      <c r="AD26" s="7">
        <f t="shared" si="21"/>
        <v>0.13187749501698742</v>
      </c>
      <c r="AE26" s="7">
        <f t="shared" si="21"/>
        <v>0.10962389478728894</v>
      </c>
      <c r="AF26" s="7">
        <f t="shared" si="21"/>
        <v>0.13336346240535227</v>
      </c>
      <c r="AG26" s="7">
        <f t="shared" si="21"/>
        <v>0.12869920125510237</v>
      </c>
      <c r="AH26" s="7">
        <f t="shared" ref="AH26:BM26" si="22">IF(
                ISBLANK(AH25),
                "",
                AH25 / AH24 * 12
            )</f>
        <v>8.9143241296919432E-2</v>
      </c>
      <c r="AI26" s="7">
        <f t="shared" si="22"/>
        <v>0.10149396456889147</v>
      </c>
      <c r="AJ26" s="7">
        <f t="shared" si="22"/>
        <v>0.13179878982982285</v>
      </c>
      <c r="AK26" s="7">
        <f t="shared" si="22"/>
        <v>0.11357248316147751</v>
      </c>
      <c r="AL26" s="7">
        <f t="shared" si="22"/>
        <v>0.13662985886162396</v>
      </c>
      <c r="AM26" s="7">
        <f t="shared" si="22"/>
        <v>0.14504288536449489</v>
      </c>
      <c r="AN26" s="7">
        <f t="shared" si="22"/>
        <v>0.10220279411209622</v>
      </c>
      <c r="AO26" s="7">
        <f t="shared" si="22"/>
        <v>0.11819349855699235</v>
      </c>
      <c r="AP26" s="7">
        <f t="shared" si="22"/>
        <v>0.14966250037029225</v>
      </c>
      <c r="AQ26" s="7">
        <f t="shared" si="22"/>
        <v>0.15248362147645292</v>
      </c>
      <c r="AR26" s="7">
        <f t="shared" si="22"/>
        <v>0.15617086566354144</v>
      </c>
      <c r="AS26" s="7">
        <f t="shared" si="22"/>
        <v>0.12439309699311032</v>
      </c>
      <c r="AT26" s="7">
        <f t="shared" si="22"/>
        <v>0.10217785451677998</v>
      </c>
      <c r="AU26" s="7">
        <f t="shared" si="22"/>
        <v>0.10005481897749423</v>
      </c>
      <c r="AV26" s="7">
        <f t="shared" si="22"/>
        <v>6.8673065672636313E-2</v>
      </c>
      <c r="AW26" s="7">
        <f t="shared" si="22"/>
        <v>0.11334763415539849</v>
      </c>
      <c r="AX26" s="7">
        <f t="shared" si="22"/>
        <v>0.10861876321050876</v>
      </c>
      <c r="AY26" s="7">
        <f t="shared" si="22"/>
        <v>0.10160602173340566</v>
      </c>
      <c r="AZ26" s="7">
        <f t="shared" si="22"/>
        <v>9.8730346679049064E-2</v>
      </c>
      <c r="BA26" s="7">
        <f t="shared" si="22"/>
        <v>8.893635048014778E-2</v>
      </c>
      <c r="BB26" s="7">
        <f t="shared" si="22"/>
        <v>6.816268824322011E-2</v>
      </c>
      <c r="BC26" s="7">
        <f t="shared" si="22"/>
        <v>5.2920636695369914E-2</v>
      </c>
      <c r="BD26" s="7">
        <f t="shared" si="22"/>
        <v>7.3400184619153139E-2</v>
      </c>
      <c r="BE26" s="7">
        <f t="shared" si="22"/>
        <v>4.9162122387997248E-2</v>
      </c>
      <c r="BF26" s="7">
        <f t="shared" si="22"/>
        <v>4.436565139597571E-2</v>
      </c>
      <c r="BG26" s="7">
        <f t="shared" si="22"/>
        <v>3.4961314863870226E-2</v>
      </c>
      <c r="BH26" s="7">
        <f t="shared" si="22"/>
        <v>4.2619671546324733E-2</v>
      </c>
      <c r="BI26" s="7">
        <f t="shared" si="22"/>
        <v>3.0839718874473811E-2</v>
      </c>
      <c r="BJ26" s="7">
        <f t="shared" si="22"/>
        <v>3.799256081836011E-2</v>
      </c>
      <c r="BK26" s="7">
        <f t="shared" si="22"/>
        <v>5.0945470740746346E-2</v>
      </c>
      <c r="BL26" s="7">
        <f t="shared" si="22"/>
        <v>6.453778912138558E-2</v>
      </c>
      <c r="BM26" s="7">
        <f t="shared" si="22"/>
        <v>9.0091587250805932E-2</v>
      </c>
      <c r="BN26" s="7">
        <f t="shared" ref="BN26:CP26" si="23">IF(
                ISBLANK(BN25),
                "",
                BN25 / BN24 * 12
            )</f>
        <v>8.8024867408193735E-2</v>
      </c>
      <c r="BO26" s="7">
        <f t="shared" si="23"/>
        <v>8.6774589103387312E-2</v>
      </c>
      <c r="BP26" s="7">
        <f t="shared" si="23"/>
        <v>8.5776506450918236E-2</v>
      </c>
      <c r="BQ26" s="7">
        <f t="shared" si="23"/>
        <v>8.3627719582285168E-2</v>
      </c>
      <c r="BR26" s="7">
        <f t="shared" si="23"/>
        <v>9.6965333996120007E-2</v>
      </c>
      <c r="BS26" s="7">
        <f t="shared" si="23"/>
        <v>0.11141010163654086</v>
      </c>
      <c r="BT26" s="7">
        <f t="shared" si="23"/>
        <v>0.11847188691921083</v>
      </c>
      <c r="BU26" s="7">
        <f t="shared" si="23"/>
        <v>0.10183009456252964</v>
      </c>
      <c r="BV26" s="7">
        <f t="shared" si="23"/>
        <v>9.5199353450945323E-2</v>
      </c>
      <c r="BW26" s="7">
        <f t="shared" si="23"/>
        <v>0.10323977064006534</v>
      </c>
      <c r="BX26" s="7">
        <f t="shared" si="23"/>
        <v>9.3751998758081712E-2</v>
      </c>
      <c r="BY26" s="7">
        <f t="shared" si="23"/>
        <v>0.10112609617743218</v>
      </c>
      <c r="BZ26" s="7">
        <f t="shared" si="23"/>
        <v>0.10883481950481956</v>
      </c>
      <c r="CA26" s="7">
        <f t="shared" si="23"/>
        <v>9.0947425405928345E-2</v>
      </c>
      <c r="CB26" s="7">
        <f t="shared" si="23"/>
        <v>8.4338146887299625E-2</v>
      </c>
      <c r="CC26" s="7">
        <f t="shared" si="23"/>
        <v>8.0922600668071304E-2</v>
      </c>
      <c r="CD26" s="7">
        <f t="shared" si="23"/>
        <v>8.3233919482439606E-2</v>
      </c>
      <c r="CE26" s="7">
        <f t="shared" si="23"/>
        <v>8.5869892799698422E-2</v>
      </c>
      <c r="CF26" s="7">
        <f t="shared" si="23"/>
        <v>9.6840332800183088E-2</v>
      </c>
      <c r="CG26" s="7">
        <f t="shared" si="23"/>
        <v>8.5827223964596328E-2</v>
      </c>
      <c r="CH26" s="7">
        <f t="shared" si="23"/>
        <v>9.9088962244541084E-2</v>
      </c>
      <c r="CI26" s="7">
        <f t="shared" si="23"/>
        <v>9.5854199414523472E-2</v>
      </c>
      <c r="CJ26" s="7">
        <f t="shared" si="23"/>
        <v>7.123193750134002E-2</v>
      </c>
      <c r="CK26" s="7">
        <f t="shared" si="23"/>
        <v>7.3832136849321925E-2</v>
      </c>
      <c r="CL26" s="7">
        <f t="shared" si="23"/>
        <v>7.1099470093654402E-2</v>
      </c>
      <c r="CM26" s="7">
        <f t="shared" si="23"/>
        <v>6.3303988641086148E-2</v>
      </c>
      <c r="CN26" s="7">
        <f t="shared" si="23"/>
        <v>8.7174181787874908E-2</v>
      </c>
      <c r="CO26" s="7">
        <f t="shared" si="23"/>
        <v>7.2910955891148072E-2</v>
      </c>
      <c r="CP26" s="7">
        <f t="shared" si="23"/>
        <v>6.2399366591454911E-2</v>
      </c>
      <c r="CQ26" s="2"/>
    </row>
    <row r="27" spans="1:95" x14ac:dyDescent="0.25">
      <c r="A27" s="5" t="s">
        <v>21</v>
      </c>
      <c r="B27" s="7">
        <f t="shared" ref="B27:AG27" si="24">IF(
            ISBLANK(B24),
            "",
            IFERROR(
                (
                    SUMPRODUCT(B24:D24, B26:D26)
                    / SUM(B24:D24)
                ),
                0
            )
        )</f>
        <v>9.015639108046461E-2</v>
      </c>
      <c r="C27" s="7">
        <f t="shared" si="24"/>
        <v>9.5221701418832419E-2</v>
      </c>
      <c r="D27" s="7">
        <f t="shared" si="24"/>
        <v>9.0458068145235659E-2</v>
      </c>
      <c r="E27" s="7">
        <f t="shared" si="24"/>
        <v>9.2128836799620709E-2</v>
      </c>
      <c r="F27" s="7">
        <f t="shared" si="24"/>
        <v>8.5274341475551088E-2</v>
      </c>
      <c r="G27" s="7">
        <f t="shared" si="24"/>
        <v>8.0764728023383622E-2</v>
      </c>
      <c r="H27" s="7">
        <f t="shared" si="24"/>
        <v>7.3929111044006152E-2</v>
      </c>
      <c r="I27" s="7">
        <f t="shared" si="24"/>
        <v>6.5856141714177585E-2</v>
      </c>
      <c r="J27" s="7">
        <f t="shared" si="24"/>
        <v>7.2872984485513242E-2</v>
      </c>
      <c r="K27" s="7">
        <f t="shared" si="24"/>
        <v>8.4845441852939324E-2</v>
      </c>
      <c r="L27" s="7">
        <f t="shared" si="24"/>
        <v>9.041230930950056E-2</v>
      </c>
      <c r="M27" s="7">
        <f t="shared" si="24"/>
        <v>5.3564069083460286E-2</v>
      </c>
      <c r="N27" s="7">
        <f t="shared" si="24"/>
        <v>2.3029563857895903E-2</v>
      </c>
      <c r="O27" s="7">
        <f t="shared" si="24"/>
        <v>6.8011603449304502E-3</v>
      </c>
      <c r="P27" s="7">
        <f t="shared" si="24"/>
        <v>6.8672855846631286E-3</v>
      </c>
      <c r="Q27" s="7">
        <f t="shared" si="24"/>
        <v>4.1523616945352932E-3</v>
      </c>
      <c r="R27" s="7" t="str">
        <f t="shared" si="24"/>
        <v/>
      </c>
      <c r="S27" s="7" t="str">
        <f t="shared" si="24"/>
        <v/>
      </c>
      <c r="T27" s="7" t="str">
        <f t="shared" si="24"/>
        <v/>
      </c>
      <c r="U27" s="7">
        <f t="shared" si="24"/>
        <v>0.11677328349691683</v>
      </c>
      <c r="V27" s="7">
        <f t="shared" si="24"/>
        <v>0.11945451286811329</v>
      </c>
      <c r="W27" s="7">
        <f t="shared" si="24"/>
        <v>0.1173341626254292</v>
      </c>
      <c r="X27" s="7">
        <f t="shared" si="24"/>
        <v>0.12189390398856999</v>
      </c>
      <c r="Y27" s="7">
        <f t="shared" si="24"/>
        <v>0.1284455392100613</v>
      </c>
      <c r="Z27" s="7">
        <f t="shared" si="24"/>
        <v>0.12464314118508761</v>
      </c>
      <c r="AA27" s="7">
        <f t="shared" si="24"/>
        <v>0.12992082029899019</v>
      </c>
      <c r="AB27" s="7">
        <f t="shared" si="24"/>
        <v>0.12725402712416456</v>
      </c>
      <c r="AC27" s="7">
        <f t="shared" si="24"/>
        <v>0.12763441337337225</v>
      </c>
      <c r="AD27" s="7">
        <f t="shared" si="24"/>
        <v>0.12494969924384715</v>
      </c>
      <c r="AE27" s="7">
        <f t="shared" si="24"/>
        <v>0.12389554116107061</v>
      </c>
      <c r="AF27" s="7">
        <f t="shared" si="24"/>
        <v>0.11706867916761779</v>
      </c>
      <c r="AG27" s="7">
        <f t="shared" si="24"/>
        <v>0.10644552663707588</v>
      </c>
      <c r="AH27" s="7">
        <f t="shared" ref="AH27:BM27" si="25">IF(
            ISBLANK(AH24),
            "",
            IFERROR(
                (
                    SUMPRODUCT(AH24:AJ24, AH26:AJ26)
                    / SUM(AH24:AJ24)
                ),
                0
            )
        )</f>
        <v>0.10747790532738638</v>
      </c>
      <c r="AI27" s="7">
        <f t="shared" si="25"/>
        <v>0.1156212138273454</v>
      </c>
      <c r="AJ27" s="7">
        <f t="shared" si="25"/>
        <v>0.12733357079968763</v>
      </c>
      <c r="AK27" s="7">
        <f t="shared" si="25"/>
        <v>0.1317483959082659</v>
      </c>
      <c r="AL27" s="7">
        <f t="shared" si="25"/>
        <v>0.12584734064552014</v>
      </c>
      <c r="AM27" s="7">
        <f t="shared" si="25"/>
        <v>0.12005317805282739</v>
      </c>
      <c r="AN27" s="7">
        <f t="shared" si="25"/>
        <v>0.12335123994311734</v>
      </c>
      <c r="AO27" s="7">
        <f t="shared" si="25"/>
        <v>0.14011198213376291</v>
      </c>
      <c r="AP27" s="7">
        <f t="shared" si="25"/>
        <v>0.15277253496625806</v>
      </c>
      <c r="AQ27" s="7">
        <f t="shared" si="25"/>
        <v>0.14434876155772183</v>
      </c>
      <c r="AR27" s="7">
        <f t="shared" si="25"/>
        <v>0.12758056546901517</v>
      </c>
      <c r="AS27" s="7">
        <f t="shared" si="25"/>
        <v>0.10842343676282495</v>
      </c>
      <c r="AT27" s="7">
        <f t="shared" si="25"/>
        <v>8.9723225001250448E-2</v>
      </c>
      <c r="AU27" s="7">
        <f t="shared" si="25"/>
        <v>9.2689699864416955E-2</v>
      </c>
      <c r="AV27" s="7">
        <f t="shared" si="25"/>
        <v>9.4785559180993711E-2</v>
      </c>
      <c r="AW27" s="7">
        <f t="shared" si="25"/>
        <v>0.10785746993205778</v>
      </c>
      <c r="AX27" s="7">
        <f t="shared" si="25"/>
        <v>0.1029850432660321</v>
      </c>
      <c r="AY27" s="7">
        <f t="shared" si="25"/>
        <v>9.642422374757563E-2</v>
      </c>
      <c r="AZ27" s="7">
        <f t="shared" si="25"/>
        <v>8.527645002124494E-2</v>
      </c>
      <c r="BA27" s="7">
        <f t="shared" si="25"/>
        <v>7.0006617558397849E-2</v>
      </c>
      <c r="BB27" s="7">
        <f t="shared" si="25"/>
        <v>6.3872708750570634E-2</v>
      </c>
      <c r="BC27" s="7">
        <f t="shared" si="25"/>
        <v>5.7795409148067876E-2</v>
      </c>
      <c r="BD27" s="7">
        <f t="shared" si="25"/>
        <v>5.5088958245306095E-2</v>
      </c>
      <c r="BE27" s="7">
        <f t="shared" si="25"/>
        <v>4.2877885523922236E-2</v>
      </c>
      <c r="BF27" s="7">
        <f t="shared" si="25"/>
        <v>4.0907809860278976E-2</v>
      </c>
      <c r="BG27" s="7">
        <f t="shared" si="25"/>
        <v>3.6225836616691709E-2</v>
      </c>
      <c r="BH27" s="7">
        <f t="shared" si="25"/>
        <v>3.7129194242590272E-2</v>
      </c>
      <c r="BI27" s="7">
        <f t="shared" si="25"/>
        <v>4.0058096671754889E-2</v>
      </c>
      <c r="BJ27" s="7">
        <f t="shared" si="25"/>
        <v>5.1413152945994495E-2</v>
      </c>
      <c r="BK27" s="7">
        <f t="shared" si="25"/>
        <v>6.778646709761206E-2</v>
      </c>
      <c r="BL27" s="7">
        <f t="shared" si="25"/>
        <v>8.0884749572726025E-2</v>
      </c>
      <c r="BM27" s="7">
        <f t="shared" si="25"/>
        <v>8.8297016993655331E-2</v>
      </c>
      <c r="BN27" s="7">
        <f t="shared" ref="BN27:CP27" si="26">IF(
            ISBLANK(BN24),
            "",
            IFERROR(
                (
                    SUMPRODUCT(BN24:BP24, BN26:BP26)
                    / SUM(BN24:BP24)
                ),
                0
            )
        )</f>
        <v>8.6858655867377579E-2</v>
      </c>
      <c r="BO27" s="7">
        <f t="shared" si="26"/>
        <v>8.5392934906843784E-2</v>
      </c>
      <c r="BP27" s="7">
        <f t="shared" si="26"/>
        <v>8.8789854039171875E-2</v>
      </c>
      <c r="BQ27" s="7">
        <f t="shared" si="26"/>
        <v>9.7334366746703121E-2</v>
      </c>
      <c r="BR27" s="7">
        <f t="shared" si="26"/>
        <v>0.10949130339959372</v>
      </c>
      <c r="BS27" s="7">
        <f t="shared" si="26"/>
        <v>0.11052546529937077</v>
      </c>
      <c r="BT27" s="7">
        <f t="shared" si="26"/>
        <v>0.10516708925159475</v>
      </c>
      <c r="BU27" s="7">
        <f t="shared" si="26"/>
        <v>0.10008973396258759</v>
      </c>
      <c r="BV27" s="7">
        <f t="shared" si="26"/>
        <v>9.7245750276717086E-2</v>
      </c>
      <c r="BW27" s="7">
        <f t="shared" si="26"/>
        <v>9.9218512255187519E-2</v>
      </c>
      <c r="BX27" s="7">
        <f t="shared" si="26"/>
        <v>0.10123763366446306</v>
      </c>
      <c r="BY27" s="7">
        <f t="shared" si="26"/>
        <v>0.10030277204543334</v>
      </c>
      <c r="BZ27" s="7">
        <f t="shared" si="26"/>
        <v>9.4706868443707015E-2</v>
      </c>
      <c r="CA27" s="7">
        <f t="shared" si="26"/>
        <v>8.543020920186005E-2</v>
      </c>
      <c r="CB27" s="7">
        <f t="shared" si="26"/>
        <v>8.2836373809883318E-2</v>
      </c>
      <c r="CC27" s="7">
        <f t="shared" si="26"/>
        <v>8.3195168911825212E-2</v>
      </c>
      <c r="CD27" s="7">
        <f t="shared" si="26"/>
        <v>8.8380291726797414E-2</v>
      </c>
      <c r="CE27" s="7">
        <f t="shared" si="26"/>
        <v>8.9512488138216731E-2</v>
      </c>
      <c r="CF27" s="7">
        <f t="shared" si="26"/>
        <v>9.391882366215544E-2</v>
      </c>
      <c r="CG27" s="7">
        <f t="shared" si="26"/>
        <v>9.3590105836413098E-2</v>
      </c>
      <c r="CH27" s="7">
        <f t="shared" si="26"/>
        <v>8.8725043593572986E-2</v>
      </c>
      <c r="CI27" s="7">
        <f t="shared" si="26"/>
        <v>8.0306090435934549E-2</v>
      </c>
      <c r="CJ27" s="7">
        <f t="shared" si="26"/>
        <v>7.205451940936021E-2</v>
      </c>
      <c r="CK27" s="7">
        <f t="shared" si="26"/>
        <v>6.9704708333796397E-2</v>
      </c>
      <c r="CL27" s="7">
        <f t="shared" si="26"/>
        <v>7.3292333254969297E-2</v>
      </c>
      <c r="CM27" s="7">
        <f t="shared" si="26"/>
        <v>7.4075680675587716E-2</v>
      </c>
      <c r="CN27" s="7">
        <f t="shared" si="26"/>
        <v>7.4161515833042438E-2</v>
      </c>
      <c r="CO27" s="7">
        <f t="shared" si="26"/>
        <v>6.7655144171033341E-2</v>
      </c>
      <c r="CP27" s="7">
        <f t="shared" si="26"/>
        <v>6.2399366591454911E-2</v>
      </c>
      <c r="CQ27" s="2"/>
    </row>
    <row r="28" spans="1:9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</row>
    <row r="29" spans="1:95" x14ac:dyDescent="0.25">
      <c r="A29" s="4" t="s">
        <v>22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2"/>
    </row>
    <row r="30" spans="1:95" x14ac:dyDescent="0.25">
      <c r="A30" s="5" t="s">
        <v>23</v>
      </c>
      <c r="B30" s="6">
        <v>272496919.4994235</v>
      </c>
      <c r="C30" s="6">
        <v>300272501.26924092</v>
      </c>
      <c r="D30" s="6">
        <v>327562544.4883455</v>
      </c>
      <c r="E30" s="6">
        <v>387436538.94165862</v>
      </c>
      <c r="F30" s="6">
        <v>424229146.89616072</v>
      </c>
      <c r="G30" s="6">
        <v>463891783.28554201</v>
      </c>
      <c r="H30" s="6">
        <v>506577256.41785258</v>
      </c>
      <c r="I30" s="6">
        <v>684196638.54794621</v>
      </c>
      <c r="J30" s="6">
        <v>746399821.10154867</v>
      </c>
      <c r="K30" s="6">
        <v>810284858.34964705</v>
      </c>
      <c r="L30" s="6">
        <v>933292936.37630105</v>
      </c>
      <c r="M30" s="6">
        <v>1013988577.923804</v>
      </c>
      <c r="N30" s="6">
        <v>1094355885.0823669</v>
      </c>
      <c r="O30" s="6">
        <v>1187957994.0414989</v>
      </c>
      <c r="P30" s="6">
        <v>1273943533.62938</v>
      </c>
      <c r="Q30" s="6">
        <v>1368978511.817188</v>
      </c>
      <c r="R30" s="6">
        <v>1534909234.999855</v>
      </c>
      <c r="S30" s="6">
        <v>1646371786.368962</v>
      </c>
      <c r="T30" s="6">
        <v>1761638402.4897561</v>
      </c>
      <c r="U30" s="6">
        <v>1337087290.5077741</v>
      </c>
      <c r="V30" s="6">
        <v>1190689089.8028021</v>
      </c>
      <c r="W30" s="6">
        <v>1278120996.1064329</v>
      </c>
      <c r="X30" s="6">
        <v>1370754250.969131</v>
      </c>
      <c r="Y30" s="6">
        <v>1033985712.4028111</v>
      </c>
      <c r="Z30" s="6">
        <v>563133851.08752644</v>
      </c>
      <c r="AA30" s="6">
        <v>609659049.92622352</v>
      </c>
      <c r="AB30" s="6">
        <v>651182088.86571133</v>
      </c>
      <c r="AC30" s="6">
        <v>477335633.8601113</v>
      </c>
      <c r="AD30" s="6">
        <v>518448438.9392423</v>
      </c>
      <c r="AE30" s="6">
        <v>635954953.36441863</v>
      </c>
      <c r="AF30" s="6">
        <v>687100666.04696</v>
      </c>
      <c r="AG30" s="6">
        <v>740655424.60745716</v>
      </c>
      <c r="AH30" s="6">
        <v>796305339.29157352</v>
      </c>
      <c r="AI30" s="6">
        <v>855715114.6918813</v>
      </c>
      <c r="AJ30" s="6">
        <v>918573425.22504473</v>
      </c>
      <c r="AK30" s="6">
        <v>980339744.65100431</v>
      </c>
      <c r="AL30" s="6">
        <v>1044149411.916443</v>
      </c>
      <c r="AM30" s="6">
        <v>1114689778.1776221</v>
      </c>
      <c r="AN30" s="6">
        <v>771394200.59956539</v>
      </c>
      <c r="AO30" s="6">
        <v>814246407.14206541</v>
      </c>
      <c r="AP30" s="6">
        <v>861242167.72170925</v>
      </c>
      <c r="AQ30" s="6">
        <v>906449270.16051829</v>
      </c>
      <c r="AR30" s="6">
        <v>631665303.82383323</v>
      </c>
      <c r="AS30" s="6">
        <v>665156282.6468029</v>
      </c>
      <c r="AT30" s="6">
        <v>703336497.78980064</v>
      </c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2"/>
    </row>
    <row r="31" spans="1:95" x14ac:dyDescent="0.25">
      <c r="A31" s="5" t="s">
        <v>24</v>
      </c>
      <c r="B31" s="6">
        <v>3313552.770195113</v>
      </c>
      <c r="C31" s="6">
        <v>3891703.8063514042</v>
      </c>
      <c r="D31" s="6">
        <v>4551468.6130336504</v>
      </c>
      <c r="E31" s="6">
        <v>5184270.5084419101</v>
      </c>
      <c r="F31" s="6">
        <v>4760242.7445165664</v>
      </c>
      <c r="G31" s="6">
        <v>7579989.5677323127</v>
      </c>
      <c r="H31" s="6">
        <v>7282704.7555928594</v>
      </c>
      <c r="I31" s="6">
        <v>6690140.5473991251</v>
      </c>
      <c r="J31" s="6">
        <v>10535756.395543231</v>
      </c>
      <c r="K31" s="6">
        <v>10371771.041999999</v>
      </c>
      <c r="L31" s="6">
        <v>11320382.1555</v>
      </c>
      <c r="M31" s="6">
        <v>13750916.327088371</v>
      </c>
      <c r="N31" s="6">
        <v>13175070.935853479</v>
      </c>
      <c r="O31" s="6">
        <v>17775391.686500002</v>
      </c>
      <c r="P31" s="6">
        <v>14464044.398</v>
      </c>
      <c r="Q31" s="6">
        <v>17463947.375</v>
      </c>
      <c r="R31" s="6">
        <v>16340194.142000001</v>
      </c>
      <c r="S31" s="6">
        <v>19070600.378883559</v>
      </c>
      <c r="T31" s="6">
        <v>19096354.539597671</v>
      </c>
      <c r="U31" s="6">
        <v>15949362.277693421</v>
      </c>
      <c r="V31" s="6">
        <v>16456535.068499999</v>
      </c>
      <c r="W31" s="6">
        <v>15118160.972159</v>
      </c>
      <c r="X31" s="6">
        <v>16409363.336154239</v>
      </c>
      <c r="Y31" s="6">
        <v>12528798.544</v>
      </c>
      <c r="Z31" s="6">
        <v>5791101.2199999997</v>
      </c>
      <c r="AA31" s="6">
        <v>7025365.1200000001</v>
      </c>
      <c r="AB31" s="6">
        <v>7404557.3755000001</v>
      </c>
      <c r="AC31" s="6">
        <v>8536522.3169999998</v>
      </c>
      <c r="AD31" s="6">
        <v>9669928.919631049</v>
      </c>
      <c r="AE31" s="6">
        <v>10452442.755954759</v>
      </c>
      <c r="AF31" s="6">
        <v>12751992.06520411</v>
      </c>
      <c r="AG31" s="6">
        <v>12704017.786471231</v>
      </c>
      <c r="AH31" s="6">
        <v>12393586.423424659</v>
      </c>
      <c r="AI31" s="6">
        <v>13576157.199999999</v>
      </c>
      <c r="AJ31" s="6">
        <v>11287418.02688428</v>
      </c>
      <c r="AK31" s="6">
        <v>13869110.960000001</v>
      </c>
      <c r="AL31" s="6">
        <v>14589713.369999999</v>
      </c>
      <c r="AM31" s="6">
        <v>15514381.889179731</v>
      </c>
      <c r="AN31" s="6">
        <v>9044880.0507541094</v>
      </c>
      <c r="AO31" s="6">
        <v>9045594.7074999996</v>
      </c>
      <c r="AP31" s="6">
        <v>9274814.9900000002</v>
      </c>
      <c r="AQ31" s="6">
        <v>8507926.3560273983</v>
      </c>
      <c r="AR31" s="6">
        <v>5385554.3499999996</v>
      </c>
      <c r="AS31" s="6">
        <v>2890004.12</v>
      </c>
      <c r="AT31" s="6">
        <v>2520783.79</v>
      </c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2"/>
    </row>
    <row r="32" spans="1:95" x14ac:dyDescent="0.25">
      <c r="A32" s="5" t="s">
        <v>25</v>
      </c>
      <c r="B32" s="7">
        <f t="shared" ref="B32:AG32" si="27">IFERROR(B31/B30 * 12, "")</f>
        <v>0.14591956971618344</v>
      </c>
      <c r="C32" s="7">
        <f t="shared" si="27"/>
        <v>0.15552688134549705</v>
      </c>
      <c r="D32" s="7">
        <f t="shared" si="27"/>
        <v>0.16673952585670879</v>
      </c>
      <c r="E32" s="7">
        <f t="shared" si="27"/>
        <v>0.16057144809119533</v>
      </c>
      <c r="F32" s="7">
        <f t="shared" si="27"/>
        <v>0.13465108032329723</v>
      </c>
      <c r="G32" s="7">
        <f t="shared" si="27"/>
        <v>0.19607994383638111</v>
      </c>
      <c r="H32" s="7">
        <f t="shared" si="27"/>
        <v>0.17251555603796837</v>
      </c>
      <c r="I32" s="7">
        <f t="shared" si="27"/>
        <v>0.11733715432915508</v>
      </c>
      <c r="J32" s="7">
        <f t="shared" si="27"/>
        <v>0.1693851916522873</v>
      </c>
      <c r="K32" s="7">
        <f t="shared" si="27"/>
        <v>0.15360184905527824</v>
      </c>
      <c r="L32" s="7">
        <f t="shared" si="27"/>
        <v>0.1455540705080702</v>
      </c>
      <c r="M32" s="7">
        <f t="shared" si="27"/>
        <v>0.16273457070190012</v>
      </c>
      <c r="N32" s="7">
        <f t="shared" si="27"/>
        <v>0.14446932061624748</v>
      </c>
      <c r="O32" s="7">
        <f t="shared" si="27"/>
        <v>0.17955575980622479</v>
      </c>
      <c r="P32" s="7">
        <f t="shared" si="27"/>
        <v>0.13624507538533898</v>
      </c>
      <c r="Q32" s="7">
        <f t="shared" si="27"/>
        <v>0.15308302262671702</v>
      </c>
      <c r="R32" s="7">
        <f t="shared" si="27"/>
        <v>0.12774848520865048</v>
      </c>
      <c r="S32" s="7">
        <f t="shared" si="27"/>
        <v>0.13900092703320699</v>
      </c>
      <c r="T32" s="7">
        <f t="shared" si="27"/>
        <v>0.13008132324505486</v>
      </c>
      <c r="U32" s="7">
        <f t="shared" si="27"/>
        <v>0.14314125090489613</v>
      </c>
      <c r="V32" s="7">
        <f t="shared" si="27"/>
        <v>0.16585221323788707</v>
      </c>
      <c r="W32" s="7">
        <f t="shared" si="27"/>
        <v>0.14194112468112588</v>
      </c>
      <c r="X32" s="7">
        <f t="shared" si="27"/>
        <v>0.14365256200710866</v>
      </c>
      <c r="Y32" s="7">
        <f t="shared" si="27"/>
        <v>0.14540392649974035</v>
      </c>
      <c r="Z32" s="7">
        <f t="shared" si="27"/>
        <v>0.1234044348529118</v>
      </c>
      <c r="AA32" s="7">
        <f t="shared" si="27"/>
        <v>0.13828119413662751</v>
      </c>
      <c r="AB32" s="7">
        <f t="shared" si="27"/>
        <v>0.13645137055408763</v>
      </c>
      <c r="AC32" s="7">
        <f t="shared" si="27"/>
        <v>0.21460427535150395</v>
      </c>
      <c r="AD32" s="7">
        <f t="shared" si="27"/>
        <v>0.22382003362377062</v>
      </c>
      <c r="AE32" s="7">
        <f t="shared" si="27"/>
        <v>0.19722987046156848</v>
      </c>
      <c r="AF32" s="7">
        <f t="shared" si="27"/>
        <v>0.22270958586436718</v>
      </c>
      <c r="AG32" s="7">
        <f t="shared" si="27"/>
        <v>0.20582879483864092</v>
      </c>
      <c r="AH32" s="7">
        <f t="shared" ref="AH32:BM32" si="28">IFERROR(AH31/AH30 * 12, "")</f>
        <v>0.18676634419330421</v>
      </c>
      <c r="AI32" s="7">
        <f t="shared" si="28"/>
        <v>0.1903833222095892</v>
      </c>
      <c r="AJ32" s="7">
        <f t="shared" si="28"/>
        <v>0.14745584033135642</v>
      </c>
      <c r="AK32" s="7">
        <f t="shared" si="28"/>
        <v>0.16976699397130735</v>
      </c>
      <c r="AL32" s="7">
        <f t="shared" si="28"/>
        <v>0.16767385820642527</v>
      </c>
      <c r="AM32" s="7">
        <f t="shared" si="28"/>
        <v>0.1670173947181301</v>
      </c>
      <c r="AN32" s="7">
        <f t="shared" si="28"/>
        <v>0.14070440317633684</v>
      </c>
      <c r="AO32" s="7">
        <f t="shared" si="28"/>
        <v>0.1333099360806406</v>
      </c>
      <c r="AP32" s="7">
        <f t="shared" si="28"/>
        <v>0.12922936666515306</v>
      </c>
      <c r="AQ32" s="7">
        <f t="shared" si="28"/>
        <v>0.11263191403336813</v>
      </c>
      <c r="AR32" s="7">
        <f t="shared" si="28"/>
        <v>0.10231154348478175</v>
      </c>
      <c r="AS32" s="7">
        <f t="shared" si="28"/>
        <v>5.2138197209835355E-2</v>
      </c>
      <c r="AT32" s="7">
        <f t="shared" si="28"/>
        <v>4.3008439879143517E-2</v>
      </c>
      <c r="AU32" s="7" t="str">
        <f t="shared" si="28"/>
        <v/>
      </c>
      <c r="AV32" s="7" t="str">
        <f t="shared" si="28"/>
        <v/>
      </c>
      <c r="AW32" s="7" t="str">
        <f t="shared" si="28"/>
        <v/>
      </c>
      <c r="AX32" s="7" t="str">
        <f t="shared" si="28"/>
        <v/>
      </c>
      <c r="AY32" s="7" t="str">
        <f t="shared" si="28"/>
        <v/>
      </c>
      <c r="AZ32" s="7" t="str">
        <f t="shared" si="28"/>
        <v/>
      </c>
      <c r="BA32" s="7" t="str">
        <f t="shared" si="28"/>
        <v/>
      </c>
      <c r="BB32" s="7" t="str">
        <f t="shared" si="28"/>
        <v/>
      </c>
      <c r="BC32" s="7" t="str">
        <f t="shared" si="28"/>
        <v/>
      </c>
      <c r="BD32" s="7" t="str">
        <f t="shared" si="28"/>
        <v/>
      </c>
      <c r="BE32" s="7" t="str">
        <f t="shared" si="28"/>
        <v/>
      </c>
      <c r="BF32" s="7" t="str">
        <f t="shared" si="28"/>
        <v/>
      </c>
      <c r="BG32" s="7" t="str">
        <f t="shared" si="28"/>
        <v/>
      </c>
      <c r="BH32" s="7" t="str">
        <f t="shared" si="28"/>
        <v/>
      </c>
      <c r="BI32" s="7" t="str">
        <f t="shared" si="28"/>
        <v/>
      </c>
      <c r="BJ32" s="7" t="str">
        <f t="shared" si="28"/>
        <v/>
      </c>
      <c r="BK32" s="7" t="str">
        <f t="shared" si="28"/>
        <v/>
      </c>
      <c r="BL32" s="7" t="str">
        <f t="shared" si="28"/>
        <v/>
      </c>
      <c r="BM32" s="7" t="str">
        <f t="shared" si="28"/>
        <v/>
      </c>
      <c r="BN32" s="7" t="str">
        <f t="shared" ref="BN32:CP32" si="29">IFERROR(BN31/BN30 * 12, "")</f>
        <v/>
      </c>
      <c r="BO32" s="7" t="str">
        <f t="shared" si="29"/>
        <v/>
      </c>
      <c r="BP32" s="7" t="str">
        <f t="shared" si="29"/>
        <v/>
      </c>
      <c r="BQ32" s="7" t="str">
        <f t="shared" si="29"/>
        <v/>
      </c>
      <c r="BR32" s="7" t="str">
        <f t="shared" si="29"/>
        <v/>
      </c>
      <c r="BS32" s="7" t="str">
        <f t="shared" si="29"/>
        <v/>
      </c>
      <c r="BT32" s="7" t="str">
        <f t="shared" si="29"/>
        <v/>
      </c>
      <c r="BU32" s="7" t="str">
        <f t="shared" si="29"/>
        <v/>
      </c>
      <c r="BV32" s="7" t="str">
        <f t="shared" si="29"/>
        <v/>
      </c>
      <c r="BW32" s="7" t="str">
        <f t="shared" si="29"/>
        <v/>
      </c>
      <c r="BX32" s="7" t="str">
        <f t="shared" si="29"/>
        <v/>
      </c>
      <c r="BY32" s="7" t="str">
        <f t="shared" si="29"/>
        <v/>
      </c>
      <c r="BZ32" s="7" t="str">
        <f t="shared" si="29"/>
        <v/>
      </c>
      <c r="CA32" s="7" t="str">
        <f t="shared" si="29"/>
        <v/>
      </c>
      <c r="CB32" s="7" t="str">
        <f t="shared" si="29"/>
        <v/>
      </c>
      <c r="CC32" s="7" t="str">
        <f t="shared" si="29"/>
        <v/>
      </c>
      <c r="CD32" s="7" t="str">
        <f t="shared" si="29"/>
        <v/>
      </c>
      <c r="CE32" s="7" t="str">
        <f t="shared" si="29"/>
        <v/>
      </c>
      <c r="CF32" s="7" t="str">
        <f t="shared" si="29"/>
        <v/>
      </c>
      <c r="CG32" s="7" t="str">
        <f t="shared" si="29"/>
        <v/>
      </c>
      <c r="CH32" s="7" t="str">
        <f t="shared" si="29"/>
        <v/>
      </c>
      <c r="CI32" s="7" t="str">
        <f t="shared" si="29"/>
        <v/>
      </c>
      <c r="CJ32" s="7" t="str">
        <f t="shared" si="29"/>
        <v/>
      </c>
      <c r="CK32" s="7" t="str">
        <f t="shared" si="29"/>
        <v/>
      </c>
      <c r="CL32" s="7" t="str">
        <f t="shared" si="29"/>
        <v/>
      </c>
      <c r="CM32" s="7" t="str">
        <f t="shared" si="29"/>
        <v/>
      </c>
      <c r="CN32" s="7" t="str">
        <f t="shared" si="29"/>
        <v/>
      </c>
      <c r="CO32" s="7" t="str">
        <f t="shared" si="29"/>
        <v/>
      </c>
      <c r="CP32" s="7" t="str">
        <f t="shared" si="29"/>
        <v/>
      </c>
      <c r="CQ32" s="2"/>
    </row>
    <row r="33" spans="1:95" x14ac:dyDescent="0.25">
      <c r="A33" s="5" t="s">
        <v>26</v>
      </c>
      <c r="B33" s="7">
        <f t="shared" ref="B33:AG33" si="30">IFERROR(SUMPRODUCT(B30:D30,B32:D32)/SUM(B30:D30), "")</f>
        <v>0.15669853756074176</v>
      </c>
      <c r="C33" s="7">
        <f t="shared" si="30"/>
        <v>0.16106952819167691</v>
      </c>
      <c r="D33" s="7">
        <f t="shared" si="30"/>
        <v>0.15269265434381182</v>
      </c>
      <c r="E33" s="7">
        <f t="shared" si="30"/>
        <v>0.16486441335553154</v>
      </c>
      <c r="F33" s="7">
        <f t="shared" si="30"/>
        <v>0.16883598693723001</v>
      </c>
      <c r="G33" s="7">
        <f t="shared" si="30"/>
        <v>0.15630590629160648</v>
      </c>
      <c r="H33" s="7">
        <f t="shared" si="30"/>
        <v>0.15182077783890285</v>
      </c>
      <c r="I33" s="7">
        <f t="shared" si="30"/>
        <v>0.14778650397916127</v>
      </c>
      <c r="J33" s="7">
        <f t="shared" si="30"/>
        <v>0.15531662319301404</v>
      </c>
      <c r="K33" s="7">
        <f t="shared" si="30"/>
        <v>0.15423629999026006</v>
      </c>
      <c r="L33" s="7">
        <f t="shared" si="30"/>
        <v>0.15089123809250957</v>
      </c>
      <c r="M33" s="7">
        <f t="shared" si="30"/>
        <v>0.16273280573705096</v>
      </c>
      <c r="N33" s="7">
        <f t="shared" si="30"/>
        <v>0.15324371129319461</v>
      </c>
      <c r="O33" s="7">
        <f t="shared" si="30"/>
        <v>0.15569284221014248</v>
      </c>
      <c r="P33" s="7">
        <f t="shared" si="30"/>
        <v>0.13864088616764522</v>
      </c>
      <c r="Q33" s="7">
        <f t="shared" si="30"/>
        <v>0.13944191493322139</v>
      </c>
      <c r="R33" s="7">
        <f t="shared" si="30"/>
        <v>0.132327827471478</v>
      </c>
      <c r="S33" s="7">
        <f t="shared" si="30"/>
        <v>0.13685615715544694</v>
      </c>
      <c r="T33" s="7">
        <f t="shared" si="30"/>
        <v>0.14408189786346937</v>
      </c>
      <c r="U33" s="7">
        <f t="shared" si="30"/>
        <v>0.14984342545702498</v>
      </c>
      <c r="V33" s="7">
        <f t="shared" si="30"/>
        <v>0.14996719992193219</v>
      </c>
      <c r="W33" s="7">
        <f t="shared" si="30"/>
        <v>0.14355032135197368</v>
      </c>
      <c r="X33" s="7">
        <f t="shared" si="30"/>
        <v>0.14042078041574446</v>
      </c>
      <c r="Y33" s="7">
        <f t="shared" si="30"/>
        <v>0.13782224313707747</v>
      </c>
      <c r="Z33" s="7">
        <f t="shared" si="30"/>
        <v>0.1330348748926847</v>
      </c>
      <c r="AA33" s="7">
        <f t="shared" si="30"/>
        <v>0.15855541397524472</v>
      </c>
      <c r="AB33" s="7">
        <f t="shared" si="30"/>
        <v>0.18660498952502044</v>
      </c>
      <c r="AC33" s="7">
        <f t="shared" si="30"/>
        <v>0.21076086457253915</v>
      </c>
      <c r="AD33" s="7">
        <f t="shared" si="30"/>
        <v>0.21422291365614143</v>
      </c>
      <c r="AE33" s="7">
        <f t="shared" si="30"/>
        <v>0.20879930479629116</v>
      </c>
      <c r="AF33" s="7">
        <f t="shared" si="30"/>
        <v>0.20421879952849584</v>
      </c>
      <c r="AG33" s="7">
        <f t="shared" si="30"/>
        <v>0.19396072032625597</v>
      </c>
      <c r="AH33" s="7">
        <f t="shared" ref="AH33:BM33" si="31">IFERROR(SUMPRODUCT(AH30:AJ30,AH32:AJ32)/SUM(AH30:AJ30), "")</f>
        <v>0.17392321028219657</v>
      </c>
      <c r="AI33" s="7">
        <f t="shared" si="31"/>
        <v>0.1687313808714177</v>
      </c>
      <c r="AJ33" s="7">
        <f t="shared" si="31"/>
        <v>0.16206074285791058</v>
      </c>
      <c r="AK33" s="7">
        <f t="shared" si="31"/>
        <v>0.16809442392394533</v>
      </c>
      <c r="AL33" s="7">
        <f t="shared" si="31"/>
        <v>0.1603243295265297</v>
      </c>
      <c r="AM33" s="7">
        <f t="shared" si="31"/>
        <v>0.14933664483130568</v>
      </c>
      <c r="AN33" s="7">
        <f t="shared" si="31"/>
        <v>0.13420482594098398</v>
      </c>
      <c r="AO33" s="7">
        <f t="shared" si="31"/>
        <v>0.12468930391285223</v>
      </c>
      <c r="AP33" s="7">
        <f t="shared" si="31"/>
        <v>0.1158725351339973</v>
      </c>
      <c r="AQ33" s="7">
        <f t="shared" si="31"/>
        <v>9.1410376216874312E-2</v>
      </c>
      <c r="AR33" s="7">
        <f t="shared" si="31"/>
        <v>6.4772933769334365E-2</v>
      </c>
      <c r="AS33" s="7">
        <f t="shared" si="31"/>
        <v>4.7445960876231236E-2</v>
      </c>
      <c r="AT33" s="7">
        <f t="shared" si="31"/>
        <v>4.3008439879143517E-2</v>
      </c>
      <c r="AU33" s="7" t="str">
        <f t="shared" si="31"/>
        <v/>
      </c>
      <c r="AV33" s="7" t="str">
        <f t="shared" si="31"/>
        <v/>
      </c>
      <c r="AW33" s="7" t="str">
        <f t="shared" si="31"/>
        <v/>
      </c>
      <c r="AX33" s="7" t="str">
        <f t="shared" si="31"/>
        <v/>
      </c>
      <c r="AY33" s="7" t="str">
        <f t="shared" si="31"/>
        <v/>
      </c>
      <c r="AZ33" s="7" t="str">
        <f t="shared" si="31"/>
        <v/>
      </c>
      <c r="BA33" s="7" t="str">
        <f t="shared" si="31"/>
        <v/>
      </c>
      <c r="BB33" s="7" t="str">
        <f t="shared" si="31"/>
        <v/>
      </c>
      <c r="BC33" s="7" t="str">
        <f t="shared" si="31"/>
        <v/>
      </c>
      <c r="BD33" s="7" t="str">
        <f t="shared" si="31"/>
        <v/>
      </c>
      <c r="BE33" s="7" t="str">
        <f t="shared" si="31"/>
        <v/>
      </c>
      <c r="BF33" s="7" t="str">
        <f t="shared" si="31"/>
        <v/>
      </c>
      <c r="BG33" s="7" t="str">
        <f t="shared" si="31"/>
        <v/>
      </c>
      <c r="BH33" s="7" t="str">
        <f t="shared" si="31"/>
        <v/>
      </c>
      <c r="BI33" s="7" t="str">
        <f t="shared" si="31"/>
        <v/>
      </c>
      <c r="BJ33" s="7" t="str">
        <f t="shared" si="31"/>
        <v/>
      </c>
      <c r="BK33" s="7" t="str">
        <f t="shared" si="31"/>
        <v/>
      </c>
      <c r="BL33" s="7" t="str">
        <f t="shared" si="31"/>
        <v/>
      </c>
      <c r="BM33" s="7" t="str">
        <f t="shared" si="31"/>
        <v/>
      </c>
      <c r="BN33" s="7" t="str">
        <f t="shared" ref="BN33:CP33" si="32">IFERROR(SUMPRODUCT(BN30:BP30,BN32:BP32)/SUM(BN30:BP30), "")</f>
        <v/>
      </c>
      <c r="BO33" s="7" t="str">
        <f t="shared" si="32"/>
        <v/>
      </c>
      <c r="BP33" s="7" t="str">
        <f t="shared" si="32"/>
        <v/>
      </c>
      <c r="BQ33" s="7" t="str">
        <f t="shared" si="32"/>
        <v/>
      </c>
      <c r="BR33" s="7" t="str">
        <f t="shared" si="32"/>
        <v/>
      </c>
      <c r="BS33" s="7" t="str">
        <f t="shared" si="32"/>
        <v/>
      </c>
      <c r="BT33" s="7" t="str">
        <f t="shared" si="32"/>
        <v/>
      </c>
      <c r="BU33" s="7" t="str">
        <f t="shared" si="32"/>
        <v/>
      </c>
      <c r="BV33" s="7" t="str">
        <f t="shared" si="32"/>
        <v/>
      </c>
      <c r="BW33" s="7" t="str">
        <f t="shared" si="32"/>
        <v/>
      </c>
      <c r="BX33" s="7" t="str">
        <f t="shared" si="32"/>
        <v/>
      </c>
      <c r="BY33" s="7" t="str">
        <f t="shared" si="32"/>
        <v/>
      </c>
      <c r="BZ33" s="7" t="str">
        <f t="shared" si="32"/>
        <v/>
      </c>
      <c r="CA33" s="7" t="str">
        <f t="shared" si="32"/>
        <v/>
      </c>
      <c r="CB33" s="7" t="str">
        <f t="shared" si="32"/>
        <v/>
      </c>
      <c r="CC33" s="7" t="str">
        <f t="shared" si="32"/>
        <v/>
      </c>
      <c r="CD33" s="7" t="str">
        <f t="shared" si="32"/>
        <v/>
      </c>
      <c r="CE33" s="7" t="str">
        <f t="shared" si="32"/>
        <v/>
      </c>
      <c r="CF33" s="7" t="str">
        <f t="shared" si="32"/>
        <v/>
      </c>
      <c r="CG33" s="7" t="str">
        <f t="shared" si="32"/>
        <v/>
      </c>
      <c r="CH33" s="7" t="str">
        <f t="shared" si="32"/>
        <v/>
      </c>
      <c r="CI33" s="7" t="str">
        <f t="shared" si="32"/>
        <v/>
      </c>
      <c r="CJ33" s="7" t="str">
        <f t="shared" si="32"/>
        <v/>
      </c>
      <c r="CK33" s="7" t="str">
        <f t="shared" si="32"/>
        <v/>
      </c>
      <c r="CL33" s="7" t="str">
        <f t="shared" si="32"/>
        <v/>
      </c>
      <c r="CM33" s="7" t="str">
        <f t="shared" si="32"/>
        <v/>
      </c>
      <c r="CN33" s="7" t="str">
        <f t="shared" si="32"/>
        <v/>
      </c>
      <c r="CO33" s="7" t="str">
        <f t="shared" si="32"/>
        <v/>
      </c>
      <c r="CP33" s="7" t="str">
        <f t="shared" si="32"/>
        <v/>
      </c>
      <c r="CQ33" s="2"/>
    </row>
    <row r="34" spans="1:9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</row>
    <row r="35" spans="1:95" x14ac:dyDescent="0.25">
      <c r="A35" s="4" t="s">
        <v>27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2"/>
    </row>
    <row r="36" spans="1:95" x14ac:dyDescent="0.25">
      <c r="A36" s="5" t="s">
        <v>28</v>
      </c>
      <c r="B36" s="7">
        <v>1.3791872739767289E-2</v>
      </c>
      <c r="C36" s="7">
        <v>1.483692801784842E-2</v>
      </c>
      <c r="D36" s="7">
        <v>1.6069338360869101E-2</v>
      </c>
      <c r="E36" s="7">
        <v>1.801368797094887E-2</v>
      </c>
      <c r="F36" s="7">
        <v>1.8787610190293218E-2</v>
      </c>
      <c r="G36" s="7">
        <v>1.911429087591562E-2</v>
      </c>
      <c r="H36" s="7">
        <v>1.7839730021244941E-2</v>
      </c>
      <c r="I36" s="7">
        <v>1.7735725029493148E-2</v>
      </c>
      <c r="J36" s="7">
        <v>2.2458813041002151E-2</v>
      </c>
      <c r="K36" s="7">
        <v>1.9707937059952031E-2</v>
      </c>
      <c r="L36" s="7">
        <v>1.9775949707486369E-2</v>
      </c>
      <c r="M36" s="7">
        <v>2.1341693552049752E-2</v>
      </c>
      <c r="N36" s="7">
        <v>2.0226707926706541E-2</v>
      </c>
      <c r="O36" s="7">
        <v>2.0756504852698761E-2</v>
      </c>
      <c r="P36" s="7">
        <v>2.043147827348793E-2</v>
      </c>
      <c r="Q36" s="7">
        <v>2.2016894908819681E-2</v>
      </c>
      <c r="R36" s="7">
        <v>2.6937811977358651E-2</v>
      </c>
      <c r="S36" s="7">
        <v>2.339986895076486E-2</v>
      </c>
      <c r="T36" s="7">
        <v>2.2247293634519948E-2</v>
      </c>
      <c r="U36" s="7">
        <v>2.1850287800144169E-2</v>
      </c>
      <c r="V36" s="7">
        <v>2.2016297485436671E-2</v>
      </c>
      <c r="W36" s="7">
        <v>2.4051582405450501E-2</v>
      </c>
      <c r="X36" s="7">
        <v>2.3377995623648631E-2</v>
      </c>
      <c r="Y36" s="7">
        <v>2.1078691311721999E-2</v>
      </c>
      <c r="Z36" s="7">
        <v>1.9189200315971051E-2</v>
      </c>
      <c r="AA36" s="7">
        <v>2.134368749323606E-2</v>
      </c>
      <c r="AB36" s="7">
        <v>2.0360343137545769E-2</v>
      </c>
      <c r="AC36" s="7">
        <v>2.3332973603100111E-2</v>
      </c>
      <c r="AD36" s="7">
        <v>2.6289387256425861E-2</v>
      </c>
      <c r="AE36" s="7">
        <v>2.2084562992724061E-2</v>
      </c>
      <c r="AF36" s="7">
        <v>2.3247938379753318E-2</v>
      </c>
      <c r="AG36" s="7">
        <v>2.134064559806273E-2</v>
      </c>
      <c r="AH36" s="7">
        <v>2.1525106908588158E-2</v>
      </c>
      <c r="AI36" s="7">
        <v>2.2373693900602429E-2</v>
      </c>
      <c r="AJ36" s="7">
        <v>1.90535318301083E-2</v>
      </c>
      <c r="AK36" s="7">
        <v>1.9672214433669441E-2</v>
      </c>
      <c r="AL36" s="7">
        <v>2.1540489426164721E-2</v>
      </c>
      <c r="AM36" s="7">
        <v>1.8474117224597651E-2</v>
      </c>
      <c r="AN36" s="7">
        <v>2.0340130787066271E-2</v>
      </c>
      <c r="AO36" s="7">
        <v>2.060665038540186E-2</v>
      </c>
      <c r="AP36" s="7">
        <v>2.09503131157549E-2</v>
      </c>
      <c r="AQ36" s="7">
        <v>1.8255441225119181E-2</v>
      </c>
      <c r="AR36" s="7">
        <v>1.9931013047942221E-2</v>
      </c>
      <c r="AS36" s="7">
        <v>1.7483052909201761E-2</v>
      </c>
      <c r="AT36" s="7">
        <v>1.9015961452554159E-2</v>
      </c>
      <c r="AU36" s="7">
        <v>2.090755295913202E-2</v>
      </c>
      <c r="AV36" s="7">
        <v>1.6355659505177401E-2</v>
      </c>
      <c r="AW36" s="7">
        <v>1.6922824262794681E-2</v>
      </c>
      <c r="AX36" s="7">
        <v>1.4393261649808619E-2</v>
      </c>
      <c r="AY36" s="7">
        <v>1.4538707986180869E-2</v>
      </c>
      <c r="AZ36" s="7">
        <v>1.6442373863541981E-2</v>
      </c>
      <c r="BA36" s="7">
        <v>1.7437451744597401E-2</v>
      </c>
      <c r="BB36" s="7">
        <v>1.558840542931913E-2</v>
      </c>
      <c r="BC36" s="7">
        <v>1.344970524317526E-2</v>
      </c>
      <c r="BD36" s="7">
        <v>1.415259688208409E-2</v>
      </c>
      <c r="BE36" s="7">
        <v>1.193461054992998E-2</v>
      </c>
      <c r="BF36" s="7">
        <v>1.174513918413121E-2</v>
      </c>
      <c r="BG36" s="7">
        <v>1.0789373285519779E-2</v>
      </c>
      <c r="BH36" s="7">
        <v>9.3823103165072575E-3</v>
      </c>
      <c r="BI36" s="7">
        <v>1.040487817084838E-2</v>
      </c>
      <c r="BJ36" s="7">
        <v>7.9100914895672055E-3</v>
      </c>
      <c r="BK36" s="7">
        <v>9.0672768575255271E-3</v>
      </c>
      <c r="BL36" s="7">
        <v>1.2875149390741121E-2</v>
      </c>
      <c r="BM36" s="7">
        <v>1.336875166611013E-2</v>
      </c>
      <c r="BN36" s="7">
        <v>1.448740907295203E-2</v>
      </c>
      <c r="BO36" s="7">
        <v>1.3977035914411341E-2</v>
      </c>
      <c r="BP36" s="7">
        <v>1.3533529726114629E-2</v>
      </c>
      <c r="BQ36" s="7">
        <v>1.532441722730175E-2</v>
      </c>
      <c r="BR36" s="7">
        <v>1.703833356773899E-2</v>
      </c>
      <c r="BS36" s="7">
        <v>1.704233927221907E-2</v>
      </c>
      <c r="BT36" s="7">
        <v>1.863069176003547E-2</v>
      </c>
      <c r="BU36" s="7">
        <v>2.847511241973006E-2</v>
      </c>
      <c r="BV36" s="7">
        <v>1.6365449774781E-2</v>
      </c>
      <c r="BW36" s="7">
        <v>1.8383482182421241E-2</v>
      </c>
      <c r="BX36" s="7">
        <v>1.5245396395151911E-2</v>
      </c>
      <c r="BY36" s="7">
        <v>1.5894869888683019E-2</v>
      </c>
      <c r="BZ36" s="7">
        <v>1.783238323226078E-2</v>
      </c>
      <c r="CA36" s="7">
        <v>1.500775760819025E-2</v>
      </c>
      <c r="CB36" s="7">
        <v>1.549704456894312E-2</v>
      </c>
      <c r="CC36" s="7">
        <v>1.533808384257722E-2</v>
      </c>
      <c r="CD36" s="7">
        <v>1.545871543195384E-2</v>
      </c>
      <c r="CE36" s="7">
        <v>1.6465780980864101E-2</v>
      </c>
      <c r="CF36" s="7">
        <v>1.5853102505779731E-2</v>
      </c>
      <c r="CG36" s="7">
        <v>1.4095942885942601E-2</v>
      </c>
      <c r="CH36" s="7">
        <v>1.4667556969397951E-2</v>
      </c>
      <c r="CI36" s="7">
        <v>1.5573742362076591E-2</v>
      </c>
      <c r="CJ36" s="7">
        <v>1.5338591555282201E-2</v>
      </c>
      <c r="CK36" s="7">
        <v>1.625856178331514E-2</v>
      </c>
      <c r="CL36" s="7">
        <v>1.7468562418122439E-2</v>
      </c>
      <c r="CM36" s="7">
        <v>1.4672535957295519E-2</v>
      </c>
      <c r="CN36" s="7">
        <v>1.6156288236413321E-2</v>
      </c>
      <c r="CO36" s="7">
        <v>1.7008266485280671E-2</v>
      </c>
      <c r="CP36" s="7">
        <v>1.534325212319328E-2</v>
      </c>
      <c r="CQ36" s="2"/>
    </row>
    <row r="37" spans="1:95" x14ac:dyDescent="0.25">
      <c r="A37" s="5" t="s">
        <v>29</v>
      </c>
      <c r="B37" s="7">
        <v>1.5542740623862669E-2</v>
      </c>
      <c r="C37" s="7">
        <v>1.9122710269082108E-2</v>
      </c>
      <c r="D37" s="7">
        <v>1.775428931024052E-2</v>
      </c>
      <c r="E37" s="7">
        <v>2.0160141930434299E-2</v>
      </c>
      <c r="F37" s="7">
        <v>2.1503262969381369E-2</v>
      </c>
      <c r="G37" s="7">
        <v>1.933978540629468E-2</v>
      </c>
      <c r="H37" s="7">
        <v>2.0228022479332041E-2</v>
      </c>
      <c r="I37" s="7">
        <v>1.9397161229424639E-2</v>
      </c>
      <c r="J37" s="7">
        <v>2.278612803680595E-2</v>
      </c>
      <c r="K37" s="7">
        <v>2.272100304728954E-2</v>
      </c>
      <c r="L37" s="7">
        <v>2.0024463298387751E-2</v>
      </c>
      <c r="M37" s="7">
        <v>2.2323772907681678E-2</v>
      </c>
      <c r="N37" s="7">
        <v>2.1295588162356199E-2</v>
      </c>
      <c r="O37" s="7">
        <v>2.5564805170155459E-2</v>
      </c>
      <c r="P37" s="7">
        <v>2.3006505874671779E-2</v>
      </c>
      <c r="Q37" s="7">
        <v>2.198216008940098E-2</v>
      </c>
      <c r="R37" s="7">
        <v>2.7695267195890071E-2</v>
      </c>
      <c r="S37" s="7">
        <v>2.2259052473876891E-2</v>
      </c>
      <c r="T37" s="7">
        <v>2.377174618664812E-2</v>
      </c>
      <c r="U37" s="7">
        <v>2.1139762675878752E-2</v>
      </c>
      <c r="V37" s="7">
        <v>2.1601587146001661E-2</v>
      </c>
      <c r="W37" s="7">
        <v>2.5634671853962589E-2</v>
      </c>
      <c r="X37" s="7">
        <v>2.299912314712051E-2</v>
      </c>
      <c r="Y37" s="7">
        <v>2.172974755855972E-2</v>
      </c>
      <c r="Z37" s="7">
        <v>2.0507624004886468E-2</v>
      </c>
      <c r="AA37" s="7">
        <v>2.265058561382205E-2</v>
      </c>
      <c r="AB37" s="7">
        <v>2.3490415730278599E-2</v>
      </c>
      <c r="AC37" s="7">
        <v>2.5267193092803852E-2</v>
      </c>
      <c r="AD37" s="7">
        <v>2.6441473134003381E-2</v>
      </c>
      <c r="AE37" s="7">
        <v>2.244034030703625E-2</v>
      </c>
      <c r="AF37" s="7">
        <v>2.5068412075719498E-2</v>
      </c>
      <c r="AG37" s="7">
        <v>2.1404290740097889E-2</v>
      </c>
      <c r="AH37" s="7">
        <v>2.045382410290016E-2</v>
      </c>
      <c r="AI37" s="7">
        <v>2.364609483952514E-2</v>
      </c>
      <c r="AJ37" s="7">
        <v>1.9991520248447012E-2</v>
      </c>
      <c r="AK37" s="7">
        <v>1.89050741965366E-2</v>
      </c>
      <c r="AL37" s="7">
        <v>1.7555252634661699E-2</v>
      </c>
      <c r="AM37" s="7">
        <v>2.1839411530723361E-2</v>
      </c>
      <c r="AN37" s="7">
        <v>2.289056880233873E-2</v>
      </c>
      <c r="AO37" s="7">
        <v>2.2122660075376738E-2</v>
      </c>
      <c r="AP37" s="7">
        <v>2.1702797424468071E-2</v>
      </c>
      <c r="AQ37" s="7">
        <v>1.6586755122377311E-2</v>
      </c>
      <c r="AR37" s="7">
        <v>1.8741051580639202E-2</v>
      </c>
      <c r="AS37" s="7">
        <v>2.0799288480402949E-2</v>
      </c>
      <c r="AT37" s="7">
        <v>2.1461156052879651E-2</v>
      </c>
      <c r="AU37" s="7">
        <v>2.1244879486506461E-2</v>
      </c>
      <c r="AV37" s="7">
        <v>1.7360288226725449E-2</v>
      </c>
      <c r="AW37" s="7">
        <v>1.7177794540843009E-2</v>
      </c>
      <c r="AX37" s="7">
        <v>1.462162632031206E-2</v>
      </c>
      <c r="AY37" s="7">
        <v>1.6822348442412281E-2</v>
      </c>
      <c r="AZ37" s="7">
        <v>1.8571357421690641E-2</v>
      </c>
      <c r="BA37" s="7">
        <v>1.8733031644113909E-2</v>
      </c>
      <c r="BB37" s="7">
        <v>1.6647541943684511E-2</v>
      </c>
      <c r="BC37" s="7">
        <v>1.4884504648472321E-2</v>
      </c>
      <c r="BD37" s="7">
        <v>1.467973342785182E-2</v>
      </c>
      <c r="BE37" s="7">
        <v>1.208391944413173E-2</v>
      </c>
      <c r="BF37" s="7">
        <v>1.2172028096401831E-2</v>
      </c>
      <c r="BG37" s="7">
        <v>1.011733398948602E-2</v>
      </c>
      <c r="BH37" s="7">
        <v>8.966715959366104E-3</v>
      </c>
      <c r="BI37" s="7">
        <v>9.2530349183139963E-3</v>
      </c>
      <c r="BJ37" s="7">
        <v>7.9201130166373021E-3</v>
      </c>
      <c r="BK37" s="7">
        <v>1.022699459324865E-2</v>
      </c>
      <c r="BL37" s="7">
        <v>1.170874375339064E-2</v>
      </c>
      <c r="BM37" s="7">
        <v>1.3367654245505589E-2</v>
      </c>
      <c r="BN37" s="7">
        <v>1.4531804055864669E-2</v>
      </c>
      <c r="BO37" s="7">
        <v>1.357339175226663E-2</v>
      </c>
      <c r="BP37" s="7">
        <v>1.529805373607426E-2</v>
      </c>
      <c r="BQ37" s="7">
        <v>1.58240522869664E-2</v>
      </c>
      <c r="BR37" s="7">
        <v>1.7213598548314338E-2</v>
      </c>
      <c r="BS37" s="7">
        <v>1.6137696649237001E-2</v>
      </c>
      <c r="BT37" s="7">
        <v>1.6591136033126629E-2</v>
      </c>
      <c r="BU37" s="7">
        <v>1.6669883188717739E-2</v>
      </c>
      <c r="BV37" s="7">
        <v>1.757755533358905E-2</v>
      </c>
      <c r="BW37" s="7">
        <v>1.7618516343213059E-2</v>
      </c>
      <c r="BX37" s="7">
        <v>1.73284008851671E-2</v>
      </c>
      <c r="BY37" s="7">
        <v>1.9334893772972841E-2</v>
      </c>
      <c r="BZ37" s="7">
        <v>2.0463797561018821E-2</v>
      </c>
      <c r="CA37" s="7">
        <v>1.6572374226730541E-2</v>
      </c>
      <c r="CB37" s="7">
        <v>1.7605754049177049E-2</v>
      </c>
      <c r="CC37" s="7">
        <v>1.7671378421975529E-2</v>
      </c>
      <c r="CD37" s="7">
        <v>1.7292821238997981E-2</v>
      </c>
      <c r="CE37" s="7">
        <v>1.8862022924163571E-2</v>
      </c>
      <c r="CF37" s="7">
        <v>1.619052127200914E-2</v>
      </c>
      <c r="CG37" s="7">
        <v>1.6823215639283861E-2</v>
      </c>
      <c r="CH37" s="7">
        <v>1.559437517987374E-2</v>
      </c>
      <c r="CI37" s="7">
        <v>1.7093380999804911E-2</v>
      </c>
      <c r="CJ37" s="7">
        <v>1.804468733899664E-2</v>
      </c>
      <c r="CK37" s="7">
        <v>1.922352534717673E-2</v>
      </c>
      <c r="CL37" s="7">
        <v>1.9646856747518721E-2</v>
      </c>
      <c r="CM37" s="7">
        <v>1.591126329965813E-2</v>
      </c>
      <c r="CN37" s="7">
        <v>1.8985035309245009E-2</v>
      </c>
      <c r="CO37" s="7">
        <v>1.7322224187388421E-2</v>
      </c>
      <c r="CP37" s="7">
        <v>1.70892229105787E-2</v>
      </c>
      <c r="CQ37" s="2"/>
    </row>
    <row r="38" spans="1:95" x14ac:dyDescent="0.25">
      <c r="A38" s="5" t="s">
        <v>30</v>
      </c>
      <c r="B38" s="7">
        <v>1.2561642352695889E-2</v>
      </c>
      <c r="C38" s="7">
        <v>1.2197392878919831E-2</v>
      </c>
      <c r="D38" s="7">
        <v>1.062105996539176E-2</v>
      </c>
      <c r="E38" s="7">
        <v>1.3877160244058421E-2</v>
      </c>
      <c r="F38" s="7">
        <v>1.4296433234196399E-2</v>
      </c>
      <c r="G38" s="7">
        <v>1.189228735096989E-2</v>
      </c>
      <c r="H38" s="7">
        <v>1.312006488914557E-2</v>
      </c>
      <c r="I38" s="7">
        <v>1.1765181960866931E-2</v>
      </c>
      <c r="J38" s="7">
        <v>1.575244251053428E-2</v>
      </c>
      <c r="K38" s="7">
        <v>1.45080676305338E-2</v>
      </c>
      <c r="L38" s="7">
        <v>1.165090904398634E-2</v>
      </c>
      <c r="M38" s="7">
        <v>1.5545935239715231E-2</v>
      </c>
      <c r="N38" s="7">
        <v>1.7885141758509498E-2</v>
      </c>
      <c r="O38" s="7">
        <v>1.562456420180414E-2</v>
      </c>
      <c r="P38" s="7">
        <v>1.516841693700564E-2</v>
      </c>
      <c r="Q38" s="7">
        <v>1.414374980193746E-2</v>
      </c>
      <c r="R38" s="7">
        <v>1.764185609892549E-2</v>
      </c>
      <c r="S38" s="7">
        <v>1.7171849908065692E-2</v>
      </c>
      <c r="T38" s="7">
        <v>1.551785603328115E-2</v>
      </c>
      <c r="U38" s="7">
        <v>1.557850429526109E-2</v>
      </c>
      <c r="V38" s="7">
        <v>1.5759603436463088E-2</v>
      </c>
      <c r="W38" s="7">
        <v>1.819765667324437E-2</v>
      </c>
      <c r="X38" s="7">
        <v>1.583792129322736E-2</v>
      </c>
      <c r="Y38" s="7">
        <v>1.4871573040704821E-2</v>
      </c>
      <c r="Z38" s="7">
        <v>1.6022019886303581E-2</v>
      </c>
      <c r="AA38" s="7">
        <v>1.503352274289275E-2</v>
      </c>
      <c r="AB38" s="7">
        <v>1.5337426515145809E-2</v>
      </c>
      <c r="AC38" s="7">
        <v>1.963978022996803E-2</v>
      </c>
      <c r="AD38" s="7">
        <v>1.7192057075131752E-2</v>
      </c>
      <c r="AE38" s="7">
        <v>1.923652959288541E-2</v>
      </c>
      <c r="AF38" s="7">
        <v>1.78336285364449E-2</v>
      </c>
      <c r="AG38" s="7">
        <v>1.543983723470497E-2</v>
      </c>
      <c r="AH38" s="7">
        <v>1.7577579376622899E-2</v>
      </c>
      <c r="AI38" s="7">
        <v>1.6168961717671231E-2</v>
      </c>
      <c r="AJ38" s="7">
        <v>1.396597969431345E-2</v>
      </c>
      <c r="AK38" s="7">
        <v>1.480519783564067E-2</v>
      </c>
      <c r="AL38" s="7">
        <v>1.6374711198704001E-2</v>
      </c>
      <c r="AM38" s="7">
        <v>1.575605024675681E-2</v>
      </c>
      <c r="AN38" s="7">
        <v>1.556527696167341E-2</v>
      </c>
      <c r="AO38" s="7">
        <v>1.5856774042449541E-2</v>
      </c>
      <c r="AP38" s="7">
        <v>1.2736157459991061E-2</v>
      </c>
      <c r="AQ38" s="7">
        <v>1.250105065097548E-2</v>
      </c>
      <c r="AR38" s="7">
        <v>1.6392888409163808E-2</v>
      </c>
      <c r="AS38" s="7">
        <v>1.650555426743492E-2</v>
      </c>
      <c r="AT38" s="7">
        <v>1.503387768549674E-2</v>
      </c>
      <c r="AU38" s="7">
        <v>1.370433352949068E-2</v>
      </c>
      <c r="AV38" s="7">
        <v>1.1512278050067271E-2</v>
      </c>
      <c r="AW38" s="7">
        <v>1.1894131107165241E-2</v>
      </c>
      <c r="AX38" s="7">
        <v>1.2103989552517661E-2</v>
      </c>
      <c r="AY38" s="7">
        <v>1.2728288922987911E-2</v>
      </c>
      <c r="AZ38" s="7">
        <v>1.231944401626635E-2</v>
      </c>
      <c r="BA38" s="7">
        <v>1.2475059903670359E-2</v>
      </c>
      <c r="BB38" s="7">
        <v>1.1922808918110031E-2</v>
      </c>
      <c r="BC38" s="7">
        <v>8.2372360486809067E-3</v>
      </c>
      <c r="BD38" s="7">
        <v>9.5510505556513515E-3</v>
      </c>
      <c r="BE38" s="7">
        <v>8.6540921650890366E-3</v>
      </c>
      <c r="BF38" s="7">
        <v>7.3620521211251689E-3</v>
      </c>
      <c r="BG38" s="7">
        <v>5.6819657547910862E-3</v>
      </c>
      <c r="BH38" s="7">
        <v>5.8446515644735601E-3</v>
      </c>
      <c r="BI38" s="7">
        <v>4.5163342875334271E-3</v>
      </c>
      <c r="BJ38" s="7">
        <v>6.4942364261316938E-3</v>
      </c>
      <c r="BK38" s="7">
        <v>5.3903378313159044E-3</v>
      </c>
      <c r="BL38" s="7">
        <v>8.9824668937608394E-3</v>
      </c>
      <c r="BM38" s="7">
        <v>9.1943216280893202E-3</v>
      </c>
      <c r="BN38" s="7">
        <v>1.006250104219392E-2</v>
      </c>
      <c r="BO38" s="7">
        <v>1.0381630008060579E-2</v>
      </c>
      <c r="BP38" s="7">
        <v>1.059370522129007E-2</v>
      </c>
      <c r="BQ38" s="7">
        <v>1.0209929619664101E-2</v>
      </c>
      <c r="BR38" s="7">
        <v>9.3327781791825472E-3</v>
      </c>
      <c r="BS38" s="7">
        <v>9.1196878826813738E-3</v>
      </c>
      <c r="BT38" s="7">
        <v>9.4296120691134896E-3</v>
      </c>
      <c r="BU38" s="7">
        <v>1.221634277521797E-2</v>
      </c>
      <c r="BV38" s="7">
        <v>1.247352016351904E-2</v>
      </c>
      <c r="BW38" s="7">
        <v>1.186671717179149E-2</v>
      </c>
      <c r="BX38" s="7">
        <v>1.242031937686798E-2</v>
      </c>
      <c r="BY38" s="7">
        <v>1.37222227089104E-2</v>
      </c>
      <c r="BZ38" s="7">
        <v>1.311003519221423E-2</v>
      </c>
      <c r="CA38" s="7">
        <v>1.275482497191084E-2</v>
      </c>
      <c r="CB38" s="7">
        <v>1.295261500859033E-2</v>
      </c>
      <c r="CC38" s="7">
        <v>1.1850663187171061E-2</v>
      </c>
      <c r="CD38" s="7">
        <v>1.078041950035873E-2</v>
      </c>
      <c r="CE38" s="7">
        <v>1.2685369719764609E-2</v>
      </c>
      <c r="CF38" s="7">
        <v>1.180839360023034E-2</v>
      </c>
      <c r="CG38" s="7">
        <v>1.1003868245337559E-2</v>
      </c>
      <c r="CH38" s="7">
        <v>1.1354139324191929E-2</v>
      </c>
      <c r="CI38" s="7">
        <v>1.1093092812804141E-2</v>
      </c>
      <c r="CJ38" s="7">
        <v>1.3756592064387301E-2</v>
      </c>
      <c r="CK38" s="7">
        <v>1.310666546954054E-2</v>
      </c>
      <c r="CL38" s="7">
        <v>1.031711615886583E-2</v>
      </c>
      <c r="CM38" s="7">
        <v>1.031332112693556E-2</v>
      </c>
      <c r="CN38" s="7">
        <v>1.3412631136029409E-2</v>
      </c>
      <c r="CO38" s="7">
        <v>1.165335748338066E-2</v>
      </c>
      <c r="CP38" s="7">
        <v>1.096641043811329E-2</v>
      </c>
      <c r="CQ38" s="2"/>
    </row>
    <row r="39" spans="1:95" x14ac:dyDescent="0.25">
      <c r="A39" s="8" t="s">
        <v>31</v>
      </c>
      <c r="B39" s="7">
        <v>1.063637875459619E-2</v>
      </c>
      <c r="C39" s="7">
        <v>8.6795560475142475E-3</v>
      </c>
      <c r="D39" s="7">
        <v>9.7321552922764384E-3</v>
      </c>
      <c r="E39" s="7">
        <v>1.2012310138959899E-2</v>
      </c>
      <c r="F39" s="7">
        <v>1.027705827928487E-2</v>
      </c>
      <c r="G39" s="7">
        <v>9.2526674592547115E-3</v>
      </c>
      <c r="H39" s="7">
        <v>1.082953935001572E-2</v>
      </c>
      <c r="I39" s="7">
        <v>9.5619403801319742E-3</v>
      </c>
      <c r="J39" s="7">
        <v>1.2441376554112499E-2</v>
      </c>
      <c r="K39" s="7">
        <v>1.0257550782765801E-2</v>
      </c>
      <c r="L39" s="7">
        <v>9.7250531312897109E-3</v>
      </c>
      <c r="M39" s="7">
        <v>1.548744611219669E-2</v>
      </c>
      <c r="N39" s="7">
        <v>1.38580039291592E-2</v>
      </c>
      <c r="O39" s="7">
        <v>1.2499557385617919E-2</v>
      </c>
      <c r="P39" s="7">
        <v>1.265703387539229E-2</v>
      </c>
      <c r="Q39" s="7">
        <v>1.1842749625265891E-2</v>
      </c>
      <c r="R39" s="7">
        <v>1.493129262473848E-2</v>
      </c>
      <c r="S39" s="7">
        <v>1.3538528838157629E-2</v>
      </c>
      <c r="T39" s="7">
        <v>1.3815263118087871E-2</v>
      </c>
      <c r="U39" s="7">
        <v>1.3658659374472609E-2</v>
      </c>
      <c r="V39" s="7">
        <v>1.328103399305984E-2</v>
      </c>
      <c r="W39" s="7">
        <v>1.3973741986620681E-2</v>
      </c>
      <c r="X39" s="7">
        <v>1.3173266320787301E-2</v>
      </c>
      <c r="Y39" s="7">
        <v>1.409366335570906E-2</v>
      </c>
      <c r="Z39" s="7">
        <v>1.249038599209982E-2</v>
      </c>
      <c r="AA39" s="7">
        <v>1.265381294649082E-2</v>
      </c>
      <c r="AB39" s="7">
        <v>1.383661312978372E-2</v>
      </c>
      <c r="AC39" s="7">
        <v>1.3958208344049971E-2</v>
      </c>
      <c r="AD39" s="7">
        <v>1.5435498135175829E-2</v>
      </c>
      <c r="AE39" s="7">
        <v>1.5763033350223821E-2</v>
      </c>
      <c r="AF39" s="7">
        <v>1.3912552205236029E-2</v>
      </c>
      <c r="AG39" s="7">
        <v>1.580727523874496E-2</v>
      </c>
      <c r="AH39" s="7">
        <v>1.497592158643485E-2</v>
      </c>
      <c r="AI39" s="7">
        <v>1.232723793074963E-2</v>
      </c>
      <c r="AJ39" s="7">
        <v>1.3354199113158509E-2</v>
      </c>
      <c r="AK39" s="7">
        <v>1.510670465819999E-2</v>
      </c>
      <c r="AL39" s="7">
        <v>1.4516354176916961E-2</v>
      </c>
      <c r="AM39" s="7">
        <v>1.4179318299888159E-2</v>
      </c>
      <c r="AN39" s="7">
        <v>1.3930838228186729E-2</v>
      </c>
      <c r="AO39" s="7">
        <v>1.1850965518306731E-2</v>
      </c>
      <c r="AP39" s="7">
        <v>1.1593099783247889E-2</v>
      </c>
      <c r="AQ39" s="7">
        <v>1.358544714496362E-2</v>
      </c>
      <c r="AR39" s="7">
        <v>1.501779516923972E-2</v>
      </c>
      <c r="AS39" s="7">
        <v>1.3571510914103579E-2</v>
      </c>
      <c r="AT39" s="7">
        <v>1.050453234843368E-2</v>
      </c>
      <c r="AU39" s="7">
        <v>1.0039943284157259E-2</v>
      </c>
      <c r="AV39" s="7">
        <v>8.7093138725033974E-3</v>
      </c>
      <c r="AW39" s="7">
        <v>1.0860407268855E-2</v>
      </c>
      <c r="AX39" s="7">
        <v>1.0840472996584759E-2</v>
      </c>
      <c r="AY39" s="7">
        <v>1.009135300307052E-2</v>
      </c>
      <c r="AZ39" s="7">
        <v>1.064727301441244E-2</v>
      </c>
      <c r="BA39" s="7">
        <v>1.016663927707654E-2</v>
      </c>
      <c r="BB39" s="7">
        <v>7.9722359353180863E-3</v>
      </c>
      <c r="BC39" s="7">
        <v>5.9520290925938477E-3</v>
      </c>
      <c r="BD39" s="7">
        <v>7.0967124855737451E-3</v>
      </c>
      <c r="BE39" s="7">
        <v>6.0866268600493429E-3</v>
      </c>
      <c r="BF39" s="7">
        <v>4.7934745411994219E-3</v>
      </c>
      <c r="BG39" s="7">
        <v>4.1041003835475074E-3</v>
      </c>
      <c r="BH39" s="7">
        <v>3.552350718488599E-3</v>
      </c>
      <c r="BI39" s="7">
        <v>4.2961811943647661E-3</v>
      </c>
      <c r="BJ39" s="7">
        <v>3.8313323412387098E-3</v>
      </c>
      <c r="BK39" s="7">
        <v>4.5841112876328629E-3</v>
      </c>
      <c r="BL39" s="7">
        <v>7.7050919372955787E-3</v>
      </c>
      <c r="BM39" s="7">
        <v>7.4756820007266982E-3</v>
      </c>
      <c r="BN39" s="7">
        <v>8.5630311861481772E-3</v>
      </c>
      <c r="BO39" s="7">
        <v>8.1363969174938593E-3</v>
      </c>
      <c r="BP39" s="7">
        <v>7.6668361027317821E-3</v>
      </c>
      <c r="BQ39" s="7">
        <v>6.9726684375181758E-3</v>
      </c>
      <c r="BR39" s="7">
        <v>6.3971633632114618E-3</v>
      </c>
      <c r="BS39" s="7">
        <v>7.4042854695171119E-3</v>
      </c>
      <c r="BT39" s="7">
        <v>9.2291642870854299E-3</v>
      </c>
      <c r="BU39" s="7">
        <v>9.5672713383252589E-3</v>
      </c>
      <c r="BV39" s="7">
        <v>9.630673314896478E-3</v>
      </c>
      <c r="BW39" s="7">
        <v>9.7595438610580277E-3</v>
      </c>
      <c r="BX39" s="7">
        <v>1.0884494270028969E-2</v>
      </c>
      <c r="BY39" s="7">
        <v>1.1050095294589999E-2</v>
      </c>
      <c r="BZ39" s="7">
        <v>1.0237892909075679E-2</v>
      </c>
      <c r="CA39" s="7">
        <v>1.02858540927437E-2</v>
      </c>
      <c r="CB39" s="7">
        <v>9.2309932667212925E-3</v>
      </c>
      <c r="CC39" s="7">
        <v>8.1946947474647244E-3</v>
      </c>
      <c r="CD39" s="7">
        <v>8.0905190441366032E-3</v>
      </c>
      <c r="CE39" s="7">
        <v>9.1842481509797243E-3</v>
      </c>
      <c r="CF39" s="7">
        <v>8.4387078061124634E-3</v>
      </c>
      <c r="CG39" s="7">
        <v>9.4646466523301189E-3</v>
      </c>
      <c r="CH39" s="7">
        <v>8.3091309272173199E-3</v>
      </c>
      <c r="CI39" s="7">
        <v>9.6550625025990516E-3</v>
      </c>
      <c r="CJ39" s="7">
        <v>9.087926799664409E-3</v>
      </c>
      <c r="CK39" s="7">
        <v>8.2539036386493122E-3</v>
      </c>
      <c r="CL39" s="7">
        <v>7.076544650376407E-3</v>
      </c>
      <c r="CM39" s="7">
        <v>7.5424496300861262E-3</v>
      </c>
      <c r="CN39" s="7">
        <v>8.7614059739535687E-3</v>
      </c>
      <c r="CO39" s="7">
        <v>8.5045578871719846E-3</v>
      </c>
      <c r="CP39" s="7">
        <v>7.2270387486546052E-3</v>
      </c>
      <c r="CQ39" s="2"/>
    </row>
    <row r="40" spans="1:95" x14ac:dyDescent="0.25">
      <c r="A40" s="5" t="s">
        <v>32</v>
      </c>
      <c r="B40" s="9">
        <f t="shared" ref="B40:AG40" si="33">SUM(B37:B39)</f>
        <v>3.8740761731154746E-2</v>
      </c>
      <c r="C40" s="9">
        <f t="shared" si="33"/>
        <v>3.9999659195516186E-2</v>
      </c>
      <c r="D40" s="9">
        <f t="shared" si="33"/>
        <v>3.810750456790872E-2</v>
      </c>
      <c r="E40" s="9">
        <f t="shared" si="33"/>
        <v>4.6049612313452615E-2</v>
      </c>
      <c r="F40" s="9">
        <f t="shared" si="33"/>
        <v>4.6076754482862643E-2</v>
      </c>
      <c r="G40" s="9">
        <f t="shared" si="33"/>
        <v>4.048474021651928E-2</v>
      </c>
      <c r="H40" s="9">
        <f t="shared" si="33"/>
        <v>4.4177626718493332E-2</v>
      </c>
      <c r="I40" s="9">
        <f t="shared" si="33"/>
        <v>4.0724283570423542E-2</v>
      </c>
      <c r="J40" s="9">
        <f t="shared" si="33"/>
        <v>5.0979947101452733E-2</v>
      </c>
      <c r="K40" s="9">
        <f t="shared" si="33"/>
        <v>4.7486621460589143E-2</v>
      </c>
      <c r="L40" s="9">
        <f t="shared" si="33"/>
        <v>4.1400425473663807E-2</v>
      </c>
      <c r="M40" s="9">
        <f t="shared" si="33"/>
        <v>5.33571542595936E-2</v>
      </c>
      <c r="N40" s="9">
        <f t="shared" si="33"/>
        <v>5.3038733850024902E-2</v>
      </c>
      <c r="O40" s="9">
        <f t="shared" si="33"/>
        <v>5.3688926757577519E-2</v>
      </c>
      <c r="P40" s="9">
        <f t="shared" si="33"/>
        <v>5.0831956687069711E-2</v>
      </c>
      <c r="Q40" s="9">
        <f t="shared" si="33"/>
        <v>4.7968659516604326E-2</v>
      </c>
      <c r="R40" s="9">
        <f t="shared" si="33"/>
        <v>6.0268415919554043E-2</v>
      </c>
      <c r="S40" s="9">
        <f t="shared" si="33"/>
        <v>5.2969431220100206E-2</v>
      </c>
      <c r="T40" s="9">
        <f t="shared" si="33"/>
        <v>5.3104865338017143E-2</v>
      </c>
      <c r="U40" s="9">
        <f t="shared" si="33"/>
        <v>5.0376926345612451E-2</v>
      </c>
      <c r="V40" s="9">
        <f t="shared" si="33"/>
        <v>5.0642224575524586E-2</v>
      </c>
      <c r="W40" s="9">
        <f t="shared" si="33"/>
        <v>5.7806070513827641E-2</v>
      </c>
      <c r="X40" s="9">
        <f t="shared" si="33"/>
        <v>5.2010310761135173E-2</v>
      </c>
      <c r="Y40" s="9">
        <f t="shared" si="33"/>
        <v>5.0694983954973599E-2</v>
      </c>
      <c r="Z40" s="9">
        <f t="shared" si="33"/>
        <v>4.9020029883289871E-2</v>
      </c>
      <c r="AA40" s="9">
        <f t="shared" si="33"/>
        <v>5.0337921303205621E-2</v>
      </c>
      <c r="AB40" s="9">
        <f t="shared" si="33"/>
        <v>5.2664455375208127E-2</v>
      </c>
      <c r="AC40" s="9">
        <f t="shared" si="33"/>
        <v>5.886518166682185E-2</v>
      </c>
      <c r="AD40" s="9">
        <f t="shared" si="33"/>
        <v>5.9069028344310957E-2</v>
      </c>
      <c r="AE40" s="9">
        <f t="shared" si="33"/>
        <v>5.7439903250145474E-2</v>
      </c>
      <c r="AF40" s="9">
        <f t="shared" si="33"/>
        <v>5.6814592817400429E-2</v>
      </c>
      <c r="AG40" s="9">
        <f t="shared" si="33"/>
        <v>5.2651403213547818E-2</v>
      </c>
      <c r="AH40" s="9">
        <f t="shared" ref="AH40:BM40" si="34">SUM(AH37:AH39)</f>
        <v>5.3007325065957907E-2</v>
      </c>
      <c r="AI40" s="9">
        <f t="shared" si="34"/>
        <v>5.2142294487946002E-2</v>
      </c>
      <c r="AJ40" s="9">
        <f t="shared" si="34"/>
        <v>4.731169905591897E-2</v>
      </c>
      <c r="AK40" s="9">
        <f t="shared" si="34"/>
        <v>4.8816976690377267E-2</v>
      </c>
      <c r="AL40" s="9">
        <f t="shared" si="34"/>
        <v>4.8446318010282666E-2</v>
      </c>
      <c r="AM40" s="9">
        <f t="shared" si="34"/>
        <v>5.1774780077368333E-2</v>
      </c>
      <c r="AN40" s="9">
        <f t="shared" si="34"/>
        <v>5.2386683992198868E-2</v>
      </c>
      <c r="AO40" s="9">
        <f t="shared" si="34"/>
        <v>4.9830399636133012E-2</v>
      </c>
      <c r="AP40" s="9">
        <f t="shared" si="34"/>
        <v>4.6032054667707017E-2</v>
      </c>
      <c r="AQ40" s="9">
        <f t="shared" si="34"/>
        <v>4.2673252918316411E-2</v>
      </c>
      <c r="AR40" s="9">
        <f t="shared" si="34"/>
        <v>5.0151735159042726E-2</v>
      </c>
      <c r="AS40" s="9">
        <f t="shared" si="34"/>
        <v>5.0876353661941445E-2</v>
      </c>
      <c r="AT40" s="9">
        <f t="shared" si="34"/>
        <v>4.6999566086810073E-2</v>
      </c>
      <c r="AU40" s="9">
        <f t="shared" si="34"/>
        <v>4.4989156300154404E-2</v>
      </c>
      <c r="AV40" s="9">
        <f t="shared" si="34"/>
        <v>3.7581880149296115E-2</v>
      </c>
      <c r="AW40" s="9">
        <f t="shared" si="34"/>
        <v>3.9932332916863253E-2</v>
      </c>
      <c r="AX40" s="9">
        <f t="shared" si="34"/>
        <v>3.7566088869414482E-2</v>
      </c>
      <c r="AY40" s="9">
        <f t="shared" si="34"/>
        <v>3.9641990368470714E-2</v>
      </c>
      <c r="AZ40" s="9">
        <f t="shared" si="34"/>
        <v>4.1538074452369435E-2</v>
      </c>
      <c r="BA40" s="9">
        <f t="shared" si="34"/>
        <v>4.137473082486081E-2</v>
      </c>
      <c r="BB40" s="9">
        <f t="shared" si="34"/>
        <v>3.6542586797112628E-2</v>
      </c>
      <c r="BC40" s="9">
        <f t="shared" si="34"/>
        <v>2.9073769789747073E-2</v>
      </c>
      <c r="BD40" s="9">
        <f t="shared" si="34"/>
        <v>3.1327496469076919E-2</v>
      </c>
      <c r="BE40" s="9">
        <f t="shared" si="34"/>
        <v>2.6824638469270107E-2</v>
      </c>
      <c r="BF40" s="9">
        <f t="shared" si="34"/>
        <v>2.432755475872642E-2</v>
      </c>
      <c r="BG40" s="9">
        <f t="shared" si="34"/>
        <v>1.9903400127824614E-2</v>
      </c>
      <c r="BH40" s="9">
        <f t="shared" si="34"/>
        <v>1.8363718242328263E-2</v>
      </c>
      <c r="BI40" s="9">
        <f t="shared" si="34"/>
        <v>1.8065550400212189E-2</v>
      </c>
      <c r="BJ40" s="9">
        <f t="shared" si="34"/>
        <v>1.8245681784007706E-2</v>
      </c>
      <c r="BK40" s="9">
        <f t="shared" si="34"/>
        <v>2.0201443712197419E-2</v>
      </c>
      <c r="BL40" s="9">
        <f t="shared" si="34"/>
        <v>2.8396302584447058E-2</v>
      </c>
      <c r="BM40" s="9">
        <f t="shared" si="34"/>
        <v>3.0037657874321607E-2</v>
      </c>
      <c r="BN40" s="9">
        <f t="shared" ref="BN40:CP40" si="35">SUM(BN37:BN39)</f>
        <v>3.3157336284206765E-2</v>
      </c>
      <c r="BO40" s="9">
        <f t="shared" si="35"/>
        <v>3.2091418677821074E-2</v>
      </c>
      <c r="BP40" s="9">
        <f t="shared" si="35"/>
        <v>3.3558595060096112E-2</v>
      </c>
      <c r="BQ40" s="9">
        <f t="shared" si="35"/>
        <v>3.300665034414868E-2</v>
      </c>
      <c r="BR40" s="9">
        <f t="shared" si="35"/>
        <v>3.2943540090708351E-2</v>
      </c>
      <c r="BS40" s="9">
        <f t="shared" si="35"/>
        <v>3.2661670001435487E-2</v>
      </c>
      <c r="BT40" s="9">
        <f t="shared" si="35"/>
        <v>3.5249912389325552E-2</v>
      </c>
      <c r="BU40" s="9">
        <f t="shared" si="35"/>
        <v>3.8453497302260969E-2</v>
      </c>
      <c r="BV40" s="9">
        <f t="shared" si="35"/>
        <v>3.9681748812004571E-2</v>
      </c>
      <c r="BW40" s="9">
        <f t="shared" si="35"/>
        <v>3.9244777376062578E-2</v>
      </c>
      <c r="BX40" s="9">
        <f t="shared" si="35"/>
        <v>4.0633214532064046E-2</v>
      </c>
      <c r="BY40" s="9">
        <f t="shared" si="35"/>
        <v>4.410721177647324E-2</v>
      </c>
      <c r="BZ40" s="9">
        <f t="shared" si="35"/>
        <v>4.3811725662308731E-2</v>
      </c>
      <c r="CA40" s="9">
        <f t="shared" si="35"/>
        <v>3.9613053291385078E-2</v>
      </c>
      <c r="CB40" s="9">
        <f t="shared" si="35"/>
        <v>3.9789362324488674E-2</v>
      </c>
      <c r="CC40" s="9">
        <f t="shared" si="35"/>
        <v>3.7716736356611311E-2</v>
      </c>
      <c r="CD40" s="9">
        <f t="shared" si="35"/>
        <v>3.6163759783493316E-2</v>
      </c>
      <c r="CE40" s="9">
        <f t="shared" si="35"/>
        <v>4.0731640794907903E-2</v>
      </c>
      <c r="CF40" s="9">
        <f t="shared" si="35"/>
        <v>3.6437622678351947E-2</v>
      </c>
      <c r="CG40" s="9">
        <f t="shared" si="35"/>
        <v>3.7291730536951541E-2</v>
      </c>
      <c r="CH40" s="9">
        <f t="shared" si="35"/>
        <v>3.5257645431282993E-2</v>
      </c>
      <c r="CI40" s="9">
        <f t="shared" si="35"/>
        <v>3.7841536315208105E-2</v>
      </c>
      <c r="CJ40" s="9">
        <f t="shared" si="35"/>
        <v>4.0889206203048346E-2</v>
      </c>
      <c r="CK40" s="9">
        <f t="shared" si="35"/>
        <v>4.0584094455366586E-2</v>
      </c>
      <c r="CL40" s="9">
        <f t="shared" si="35"/>
        <v>3.7040517556760959E-2</v>
      </c>
      <c r="CM40" s="9">
        <f t="shared" si="35"/>
        <v>3.3767034056679815E-2</v>
      </c>
      <c r="CN40" s="9">
        <f t="shared" si="35"/>
        <v>4.1159072419227991E-2</v>
      </c>
      <c r="CO40" s="9">
        <f t="shared" si="35"/>
        <v>3.7480139557941064E-2</v>
      </c>
      <c r="CP40" s="9">
        <f t="shared" si="35"/>
        <v>3.528267209734659E-2</v>
      </c>
      <c r="CQ40" s="2"/>
    </row>
    <row r="41" spans="1:95" x14ac:dyDescent="0.25">
      <c r="A41" s="5" t="s">
        <v>33</v>
      </c>
      <c r="B41" s="7">
        <v>6.5540445609761952E-2</v>
      </c>
      <c r="C41" s="7">
        <v>6.9975446118929863E-2</v>
      </c>
      <c r="D41" s="7">
        <v>7.0041965842503634E-2</v>
      </c>
      <c r="E41" s="7">
        <v>7.2064128249976656E-2</v>
      </c>
      <c r="F41" s="7">
        <v>7.5711250035667879E-2</v>
      </c>
      <c r="G41" s="7">
        <v>6.919991821085511E-2</v>
      </c>
      <c r="H41" s="7">
        <v>6.9068512700938695E-2</v>
      </c>
      <c r="I41" s="7">
        <v>6.7148268570659822E-2</v>
      </c>
      <c r="J41" s="7">
        <v>6.6978290848486374E-2</v>
      </c>
      <c r="K41" s="7">
        <v>6.5297379497040731E-2</v>
      </c>
      <c r="L41" s="7">
        <v>6.0744009099818079E-2</v>
      </c>
      <c r="M41" s="7">
        <v>6.2350004765183119E-2</v>
      </c>
      <c r="N41" s="7">
        <v>6.188007839268074E-2</v>
      </c>
      <c r="O41" s="7">
        <v>6.3505225751608621E-2</v>
      </c>
      <c r="P41" s="7">
        <v>6.2810343556778142E-2</v>
      </c>
      <c r="Q41" s="7">
        <v>6.1690700210219523E-2</v>
      </c>
      <c r="R41" s="7">
        <v>6.0268415919554043E-2</v>
      </c>
      <c r="S41" s="7">
        <v>5.2969431220100213E-2</v>
      </c>
      <c r="T41" s="7">
        <v>5.3104865338017143E-2</v>
      </c>
      <c r="U41" s="7">
        <v>5.5520582846559689E-2</v>
      </c>
      <c r="V41" s="7">
        <v>5.2804839291829601E-2</v>
      </c>
      <c r="W41" s="7">
        <v>6.1913979085842133E-2</v>
      </c>
      <c r="X41" s="7">
        <v>5.5124355046183272E-2</v>
      </c>
      <c r="Y41" s="7">
        <v>5.5607841357037488E-2</v>
      </c>
      <c r="Z41" s="7">
        <v>6.0474188125178643E-2</v>
      </c>
      <c r="AA41" s="7">
        <v>5.7619291483706307E-2</v>
      </c>
      <c r="AB41" s="7">
        <v>5.6163296767755312E-2</v>
      </c>
      <c r="AC41" s="7">
        <v>7.9378142799179513E-2</v>
      </c>
      <c r="AD41" s="7">
        <v>7.9003985066419771E-2</v>
      </c>
      <c r="AE41" s="7">
        <v>7.6948284609861597E-2</v>
      </c>
      <c r="AF41" s="7">
        <v>7.5670991928747322E-2</v>
      </c>
      <c r="AG41" s="7">
        <v>7.1238044400773304E-2</v>
      </c>
      <c r="AH41" s="7">
        <v>6.9984822420759998E-2</v>
      </c>
      <c r="AI41" s="7">
        <v>6.7595186817328581E-2</v>
      </c>
      <c r="AJ41" s="7">
        <v>6.1517384699171222E-2</v>
      </c>
      <c r="AK41" s="7">
        <v>6.1879897874667113E-2</v>
      </c>
      <c r="AL41" s="7">
        <v>5.7037980451812173E-2</v>
      </c>
      <c r="AM41" s="7">
        <v>5.6561655660874677E-2</v>
      </c>
      <c r="AN41" s="7">
        <v>5.8553680174371257E-2</v>
      </c>
      <c r="AO41" s="7">
        <v>5.5509910143088773E-2</v>
      </c>
      <c r="AP41" s="7">
        <v>4.9562436492111221E-2</v>
      </c>
      <c r="AQ41" s="7">
        <v>4.306894470244943E-2</v>
      </c>
      <c r="AR41" s="7">
        <v>5.737018134523568E-2</v>
      </c>
      <c r="AS41" s="7">
        <v>4.684914708293153E-2</v>
      </c>
      <c r="AT41" s="7">
        <v>3.5279506122455159E-2</v>
      </c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</row>
    <row r="42" spans="1:95" x14ac:dyDescent="0.25">
      <c r="A42" s="5" t="s">
        <v>34</v>
      </c>
      <c r="B42" s="7">
        <v>3.5320601935739618E-2</v>
      </c>
      <c r="C42" s="7">
        <v>3.5807841158226758E-2</v>
      </c>
      <c r="D42" s="7">
        <v>3.3186629133092761E-2</v>
      </c>
      <c r="E42" s="7">
        <v>4.1531887980804948E-2</v>
      </c>
      <c r="F42" s="7">
        <v>3.9989685577200389E-2</v>
      </c>
      <c r="G42" s="7">
        <v>3.3958255094741922E-2</v>
      </c>
      <c r="H42" s="7">
        <v>3.6137904610328238E-2</v>
      </c>
      <c r="I42" s="7">
        <v>3.1404042542864899E-2</v>
      </c>
      <c r="J42" s="7">
        <v>3.8628337525265247E-2</v>
      </c>
      <c r="K42" s="7">
        <v>3.2485643703492217E-2</v>
      </c>
      <c r="L42" s="7">
        <v>2.3713852301140651E-2</v>
      </c>
      <c r="M42" s="7">
        <v>3.417676860737158E-2</v>
      </c>
      <c r="N42" s="7">
        <v>3.2551181127916648E-2</v>
      </c>
      <c r="O42" s="7">
        <v>2.9139469573942381E-2</v>
      </c>
      <c r="P42" s="7">
        <v>1.831323428169682E-2</v>
      </c>
      <c r="Q42" s="7">
        <v>8.0200303241833304E-3</v>
      </c>
      <c r="R42" s="7"/>
      <c r="S42" s="7"/>
      <c r="T42" s="7"/>
      <c r="U42" s="7">
        <v>3.7806036930532659E-2</v>
      </c>
      <c r="V42" s="7">
        <v>4.4989220437066942E-2</v>
      </c>
      <c r="W42" s="7">
        <v>4.8243834999950087E-2</v>
      </c>
      <c r="X42" s="7">
        <v>4.4229228093791151E-2</v>
      </c>
      <c r="Y42" s="7">
        <v>4.5564323627000601E-2</v>
      </c>
      <c r="Z42" s="7">
        <v>4.4837761376800823E-2</v>
      </c>
      <c r="AA42" s="7">
        <v>4.7461240215253622E-2</v>
      </c>
      <c r="AB42" s="7">
        <v>5.1175109213049387E-2</v>
      </c>
      <c r="AC42" s="7">
        <v>5.2546517529034831E-2</v>
      </c>
      <c r="AD42" s="7">
        <v>5.2398040330328653E-2</v>
      </c>
      <c r="AE42" s="7">
        <v>4.9400972755302107E-2</v>
      </c>
      <c r="AF42" s="7">
        <v>4.844179001195198E-2</v>
      </c>
      <c r="AG42" s="7">
        <v>4.3734661431323957E-2</v>
      </c>
      <c r="AH42" s="7">
        <v>4.4227792294332227E-2</v>
      </c>
      <c r="AI42" s="7">
        <v>4.3550676368974549E-2</v>
      </c>
      <c r="AJ42" s="7">
        <v>3.8824312415880073E-2</v>
      </c>
      <c r="AK42" s="7">
        <v>4.0438217270231107E-2</v>
      </c>
      <c r="AL42" s="7">
        <v>4.2565507034220122E-2</v>
      </c>
      <c r="AM42" s="7">
        <v>4.8285004074105048E-2</v>
      </c>
      <c r="AN42" s="7">
        <v>4.990389839361388E-2</v>
      </c>
      <c r="AO42" s="7">
        <v>4.7417724472423692E-2</v>
      </c>
      <c r="AP42" s="7">
        <v>4.4449016647907132E-2</v>
      </c>
      <c r="AQ42" s="7">
        <v>4.2485546950394582E-2</v>
      </c>
      <c r="AR42" s="7">
        <v>4.7781344725153878E-2</v>
      </c>
      <c r="AS42" s="7">
        <v>5.2277251357256943E-2</v>
      </c>
      <c r="AT42" s="7">
        <v>5.1292625006140083E-2</v>
      </c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</row>
    <row r="43" spans="1:9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</row>
    <row r="44" spans="1:95" x14ac:dyDescent="0.25">
      <c r="A44" s="8" t="s">
        <v>35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</row>
    <row r="45" spans="1:95" x14ac:dyDescent="0.25">
      <c r="A45" s="5" t="s">
        <v>36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</row>
    <row r="46" spans="1:95" x14ac:dyDescent="0.25">
      <c r="A46" s="5" t="s">
        <v>37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</row>
    <row r="47" spans="1:9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</row>
    <row r="48" spans="1:9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</row>
    <row r="49" spans="1:9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84B0A8D9105E4A8224EDCD20FFBDF2" ma:contentTypeVersion="20" ma:contentTypeDescription="Create a new document." ma:contentTypeScope="" ma:versionID="57f6b22ff9818176a3f8b9ce12a77b41">
  <xsd:schema xmlns:xsd="http://www.w3.org/2001/XMLSchema" xmlns:xs="http://www.w3.org/2001/XMLSchema" xmlns:p="http://schemas.microsoft.com/office/2006/metadata/properties" xmlns:ns1="http://schemas.microsoft.com/sharepoint/v3" xmlns:ns2="5ee51cd6-f5da-46c6-b823-d213650f40f4" xmlns:ns3="42d118e2-ace4-4ce4-89db-6ebf1ccad688" xmlns:ns4="8819ce19-f4b6-49c9-b8a5-69aabb3ba59f" targetNamespace="http://schemas.microsoft.com/office/2006/metadata/properties" ma:root="true" ma:fieldsID="ba77e426cd4833bd85ca210fdd6fb535" ns1:_="" ns2:_="" ns3:_="" ns4:_="">
    <xsd:import namespace="http://schemas.microsoft.com/sharepoint/v3"/>
    <xsd:import namespace="5ee51cd6-f5da-46c6-b823-d213650f40f4"/>
    <xsd:import namespace="42d118e2-ace4-4ce4-89db-6ebf1ccad688"/>
    <xsd:import namespace="8819ce19-f4b6-49c9-b8a5-69aabb3ba59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EventHashCode" minOccurs="0"/>
                <xsd:element ref="ns3:MediaServiceGenerationTime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SearchProperties" minOccurs="0"/>
                <xsd:element ref="ns3:MediaServiceObjectDetectorVersion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51cd6-f5da-46c6-b823-d213650f40f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d118e2-ace4-4ce4-89db-6ebf1ccad6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2910240-0948-443c-8bd7-a6160ec916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19ce19-f4b6-49c9-b8a5-69aabb3ba59f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ba33ba13-8c99-47ef-8e11-0b4317f6d612}" ma:internalName="TaxCatchAll" ma:showField="CatchAllData" ma:web="5ee51cd6-f5da-46c6-b823-d213650f40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8819ce19-f4b6-49c9-b8a5-69aabb3ba59f" xsi:nil="true"/>
    <lcf76f155ced4ddcb4097134ff3c332f xmlns="42d118e2-ace4-4ce4-89db-6ebf1ccad68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BFCE16-F60A-41E9-9F70-8A96FCECF5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ee51cd6-f5da-46c6-b823-d213650f40f4"/>
    <ds:schemaRef ds:uri="42d118e2-ace4-4ce4-89db-6ebf1ccad688"/>
    <ds:schemaRef ds:uri="8819ce19-f4b6-49c9-b8a5-69aabb3ba5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9A9994-0274-4404-A397-17487878B21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819ce19-f4b6-49c9-b8a5-69aabb3ba59f"/>
    <ds:schemaRef ds:uri="42d118e2-ace4-4ce4-89db-6ebf1ccad688"/>
  </ds:schemaRefs>
</ds:datastoreItem>
</file>

<file path=customXml/itemProps3.xml><?xml version="1.0" encoding="utf-8"?>
<ds:datastoreItem xmlns:ds="http://schemas.openxmlformats.org/officeDocument/2006/customXml" ds:itemID="{8B954C56-B68B-4708-AD6E-B8948498CD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Phu Le</cp:lastModifiedBy>
  <dcterms:created xsi:type="dcterms:W3CDTF">2026-05-04T15:52:16Z</dcterms:created>
  <dcterms:modified xsi:type="dcterms:W3CDTF">2026-05-04T19:13:25Z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0x010100A784B0A8D9105E4A8224EDCD20FFBDF2</vt:lpwstr>
  </property>
  <property fmtid="{D5CDD505-2E9C-101B-9397-08002B2CF9AE}" pid="3" name="MediaServiceImageTags">
    <vt:lpwstr/>
  </property>
</Properties>
</file>