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nvestor Relations\Earnings\2020\1Q20\Final Posted Materials\"/>
    </mc:Choice>
  </mc:AlternateContent>
  <bookViews>
    <workbookView xWindow="0" yWindow="0" windowWidth="18960" windowHeight="6480"/>
  </bookViews>
  <sheets>
    <sheet name="Operating Performance" sheetId="1" r:id="rId1"/>
    <sheet name="Portfolio" sheetId="2" r:id="rId2"/>
    <sheet name="Repurchase Agreements and Cost " sheetId="3" r:id="rId3"/>
    <sheet name="Balance Sheet" sheetId="4" r:id="rId4"/>
    <sheet name="Income Statement" sheetId="5" r:id="rId5"/>
    <sheet name="GAAP to Non-GAAP Rec" sheetId="6" r:id="rId6"/>
    <sheet name="Summary of Core Earnings" sheetId="7"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J21" i="7" l="1"/>
  <c r="J25" i="7" s="1"/>
  <c r="H21" i="7"/>
  <c r="H25" i="7" s="1"/>
  <c r="F21" i="7"/>
  <c r="F25" i="7" s="1"/>
  <c r="D21" i="7"/>
  <c r="D25" i="7" s="1"/>
  <c r="B21" i="7"/>
  <c r="B25" i="7" s="1"/>
  <c r="J19" i="7"/>
  <c r="H19" i="7"/>
  <c r="F19" i="7"/>
  <c r="D19" i="7"/>
  <c r="B19" i="7"/>
  <c r="J12" i="7"/>
  <c r="H12" i="7"/>
  <c r="F12" i="7"/>
  <c r="D12" i="7"/>
  <c r="B12" i="7"/>
  <c r="D12" i="6"/>
  <c r="B12" i="6"/>
  <c r="D38" i="6"/>
  <c r="C38" i="6"/>
  <c r="B38" i="6"/>
  <c r="D56" i="5" l="1"/>
  <c r="D57" i="5" s="1"/>
  <c r="D59" i="5" s="1"/>
  <c r="B56" i="5"/>
  <c r="B57" i="5" s="1"/>
  <c r="B59" i="5" s="1"/>
  <c r="D38" i="5"/>
  <c r="B38" i="5"/>
  <c r="D32" i="5"/>
  <c r="B32" i="5"/>
  <c r="D22" i="5"/>
  <c r="B22" i="5"/>
  <c r="D14" i="5"/>
  <c r="B14" i="5"/>
  <c r="D44" i="4"/>
  <c r="B44" i="4"/>
  <c r="D36" i="4"/>
  <c r="B36" i="4"/>
  <c r="D21" i="4"/>
  <c r="B21" i="4"/>
  <c r="C24" i="3"/>
  <c r="C7" i="3"/>
  <c r="C12" i="3" s="1"/>
  <c r="E50" i="2"/>
  <c r="G17" i="2"/>
  <c r="C17" i="2"/>
  <c r="G10" i="2"/>
  <c r="G18" i="2" s="1"/>
  <c r="G20" i="2" s="1"/>
  <c r="C10" i="2"/>
  <c r="C18" i="2" s="1"/>
  <c r="C20" i="2" s="1"/>
  <c r="B23" i="5" l="1"/>
  <c r="B39" i="5" s="1"/>
  <c r="B41" i="5" s="1"/>
  <c r="B44" i="5" s="1"/>
  <c r="D23" i="5"/>
  <c r="D39" i="5"/>
  <c r="D41" i="5" s="1"/>
  <c r="D44" i="5" s="1"/>
  <c r="D45" i="4"/>
  <c r="B45" i="4"/>
</calcChain>
</file>

<file path=xl/sharedStrings.xml><?xml version="1.0" encoding="utf-8"?>
<sst xmlns="http://schemas.openxmlformats.org/spreadsheetml/2006/main" count="351" uniqueCount="290">
  <si>
    <r>
      <rPr>
        <b/>
        <sz val="9"/>
        <color rgb="FF000000"/>
        <rFont val="Times New Roman"/>
        <family val="1"/>
      </rPr>
      <t>Two Harbors Investment Corp. Operating Performance (unaudited)</t>
    </r>
  </si>
  <si>
    <r>
      <rPr>
        <sz val="8"/>
        <color rgb="FF000000"/>
        <rFont val="Times New Roman"/>
        <family val="1"/>
      </rPr>
      <t>(dollars in thousands, except per common share data)</t>
    </r>
  </si>
  <si>
    <t>Three Months Ended
March 31, 2020</t>
  </si>
  <si>
    <t>Three Months Ended
December 31, 2019</t>
  </si>
  <si>
    <r>
      <rPr>
        <b/>
        <u/>
        <sz val="9"/>
        <color rgb="FF000000"/>
        <rFont val="Times New Roman"/>
        <family val="1"/>
      </rPr>
      <t>Earnings attributable to common stockholders</t>
    </r>
  </si>
  <si>
    <r>
      <rPr>
        <b/>
        <sz val="9"/>
        <color rgb="FF000000"/>
        <rFont val="Times New Roman"/>
        <family val="1"/>
      </rPr>
      <t xml:space="preserve"> Earnings</t>
    </r>
  </si>
  <si>
    <r>
      <rPr>
        <b/>
        <sz val="9"/>
        <color rgb="FF000000"/>
        <rFont val="Times New Roman"/>
        <family val="1"/>
      </rPr>
      <t xml:space="preserve"> Per weighted average basic common share</t>
    </r>
  </si>
  <si>
    <r>
      <rPr>
        <b/>
        <sz val="9"/>
        <color rgb="FF000000"/>
        <rFont val="Times New Roman"/>
        <family val="1"/>
      </rPr>
      <t>Annualized return on average common equity</t>
    </r>
  </si>
  <si>
    <r>
      <rPr>
        <b/>
        <sz val="9"/>
        <color rgb="FF000000"/>
        <rFont val="Times New Roman"/>
        <family val="1"/>
      </rPr>
      <t xml:space="preserve"> Earnings</t>
    </r>
  </si>
  <si>
    <r>
      <rPr>
        <b/>
        <sz val="9"/>
        <color rgb="FF000000"/>
        <rFont val="Times New Roman"/>
        <family val="1"/>
      </rPr>
      <t xml:space="preserve"> Per weighted average basic common share</t>
    </r>
  </si>
  <si>
    <r>
      <rPr>
        <b/>
        <sz val="9"/>
        <color rgb="FF000000"/>
        <rFont val="Times New Roman"/>
        <family val="1"/>
      </rPr>
      <t>Annualized return on average common equity</t>
    </r>
  </si>
  <si>
    <r>
      <rPr>
        <sz val="9"/>
        <color rgb="FF000000"/>
        <rFont val="Times New Roman"/>
        <family val="1"/>
      </rPr>
      <t>Comprehensive (Loss) Income</t>
    </r>
  </si>
  <si>
    <r>
      <rPr>
        <sz val="9"/>
        <color rgb="FF000000"/>
        <rFont val="Times New Roman"/>
        <family val="1"/>
      </rPr>
      <t xml:space="preserve">GAAP Net (Loss) Income </t>
    </r>
  </si>
  <si>
    <r>
      <rPr>
        <sz val="9"/>
        <color rgb="FF000000"/>
        <rFont val="Times New Roman"/>
        <family val="1"/>
      </rPr>
      <t>Core Earnings</t>
    </r>
    <r>
      <rPr>
        <vertAlign val="superscript"/>
        <sz val="9"/>
        <color rgb="FF000000"/>
        <rFont val="Times New Roman"/>
        <family val="1"/>
      </rPr>
      <t>(1)</t>
    </r>
  </si>
  <si>
    <r>
      <rPr>
        <b/>
        <u/>
        <sz val="9"/>
        <color rgb="FF000000"/>
        <rFont val="Times New Roman"/>
        <family val="1"/>
      </rPr>
      <t>Operating Metrics</t>
    </r>
  </si>
  <si>
    <r>
      <rPr>
        <sz val="9"/>
        <color rgb="FF000000"/>
        <rFont val="Times New Roman"/>
        <family val="1"/>
      </rPr>
      <t>Dividend per common share</t>
    </r>
  </si>
  <si>
    <r>
      <rPr>
        <sz val="9"/>
        <color rgb="FF000000"/>
        <rFont val="Times New Roman"/>
        <family val="1"/>
      </rPr>
      <t>Annualized dividend yield</t>
    </r>
    <r>
      <rPr>
        <vertAlign val="superscript"/>
        <sz val="9"/>
        <color rgb="FF000000"/>
        <rFont val="Times New Roman"/>
        <family val="1"/>
      </rPr>
      <t>(2)</t>
    </r>
  </si>
  <si>
    <r>
      <rPr>
        <sz val="9"/>
        <color rgb="FF000000"/>
        <rFont val="Times New Roman"/>
        <family val="1"/>
      </rPr>
      <t>Book value per common share at period end</t>
    </r>
  </si>
  <si>
    <r>
      <rPr>
        <sz val="9"/>
        <color rgb="FF000000"/>
        <rFont val="Times New Roman"/>
        <family val="1"/>
      </rPr>
      <t>Return on book value</t>
    </r>
    <r>
      <rPr>
        <vertAlign val="superscript"/>
        <sz val="9"/>
        <color rgb="FF000000"/>
        <rFont val="Times New Roman"/>
        <family val="1"/>
      </rPr>
      <t>(3)</t>
    </r>
  </si>
  <si>
    <r>
      <rPr>
        <sz val="9"/>
        <color rgb="FF000000"/>
        <rFont val="Times New Roman"/>
        <family val="1"/>
      </rPr>
      <t>Other operating expenses, excluding non-cash LTIP amortization</t>
    </r>
    <r>
      <rPr>
        <vertAlign val="superscript"/>
        <sz val="9"/>
        <color rgb="FF000000"/>
        <rFont val="Times New Roman"/>
        <family val="1"/>
      </rPr>
      <t>(4)</t>
    </r>
  </si>
  <si>
    <r>
      <rPr>
        <sz val="9"/>
        <color rgb="FF000000"/>
        <rFont val="Times New Roman"/>
        <family val="1"/>
      </rPr>
      <t>Other operating expenses, excluding non-cash LTIP amortization, as a percentage of average equity</t>
    </r>
    <r>
      <rPr>
        <vertAlign val="superscript"/>
        <sz val="9"/>
        <color rgb="FF000000"/>
        <rFont val="Times New Roman"/>
        <family val="1"/>
      </rPr>
      <t>(4)</t>
    </r>
  </si>
  <si>
    <t>As of March 31, 2020</t>
  </si>
  <si>
    <t>As of December 31, 2019</t>
  </si>
  <si>
    <t>(unaudited)</t>
  </si>
  <si>
    <t>Aggregate Portfolio</t>
  </si>
  <si>
    <t>Total Portfolio</t>
  </si>
  <si>
    <t>Non-Agency securities</t>
  </si>
  <si>
    <t>27.0 basis points</t>
  </si>
  <si>
    <t>Servicing expenses</t>
  </si>
  <si>
    <t>March 31, 2020</t>
  </si>
  <si>
    <r>
      <rPr>
        <b/>
        <sz val="9"/>
        <color rgb="FF000000"/>
        <rFont val="Times New Roman"/>
        <family val="1"/>
      </rPr>
      <t>Balance</t>
    </r>
  </si>
  <si>
    <r>
      <rPr>
        <b/>
        <sz val="9"/>
        <color rgb="FF000000"/>
        <rFont val="Times New Roman"/>
        <family val="1"/>
      </rPr>
      <t>Weighted Average Borrowing Rate</t>
    </r>
  </si>
  <si>
    <r>
      <rPr>
        <b/>
        <sz val="9"/>
        <color rgb="FF000000"/>
        <rFont val="Times New Roman"/>
        <family val="1"/>
      </rPr>
      <t>Weighted Average Months to Maturity</t>
    </r>
  </si>
  <si>
    <r>
      <rPr>
        <b/>
        <sz val="9"/>
        <color rgb="FF000000"/>
        <rFont val="Times New Roman"/>
        <family val="1"/>
      </rPr>
      <t>Number of Distinct Counterparties</t>
    </r>
  </si>
  <si>
    <r>
      <rPr>
        <sz val="8"/>
        <color rgb="FF000000"/>
        <rFont val="Times New Roman"/>
        <family val="1"/>
      </rPr>
      <t>(dollars in thousands, unaudited)</t>
    </r>
  </si>
  <si>
    <r>
      <rPr>
        <sz val="9"/>
        <color rgb="FF000000"/>
        <rFont val="Times New Roman"/>
        <family val="1"/>
      </rPr>
      <t>Repurchase agreements collateralized by RMBS</t>
    </r>
  </si>
  <si>
    <r>
      <rPr>
        <sz val="9"/>
        <color rgb="FF000000"/>
        <rFont val="Times New Roman"/>
        <family val="1"/>
      </rPr>
      <t>Repurchase agreements collateralized by MSR</t>
    </r>
  </si>
  <si>
    <r>
      <rPr>
        <sz val="9"/>
        <color rgb="FF000000"/>
        <rFont val="Times New Roman"/>
        <family val="1"/>
      </rPr>
      <t>Total repurchase agreements</t>
    </r>
  </si>
  <si>
    <r>
      <rPr>
        <sz val="10"/>
        <color rgb="FF000000"/>
        <rFont val="Times New Roman"/>
        <family val="1"/>
      </rPr>
      <t>FHLB advances collateralized by RMBS</t>
    </r>
    <r>
      <rPr>
        <vertAlign val="superscript"/>
        <sz val="10"/>
        <color rgb="FF000000"/>
        <rFont val="Times New Roman"/>
        <family val="1"/>
      </rPr>
      <t>(1)</t>
    </r>
  </si>
  <si>
    <r>
      <rPr>
        <sz val="9"/>
        <color rgb="FF000000"/>
        <rFont val="Times New Roman"/>
        <family val="1"/>
      </rPr>
      <t>Revolving credit facilities collateralized by MSR</t>
    </r>
  </si>
  <si>
    <r>
      <rPr>
        <sz val="9"/>
        <color rgb="FF000000"/>
        <rFont val="Times New Roman"/>
        <family val="1"/>
      </rPr>
      <t>Term notes payable collateralized by MSR</t>
    </r>
  </si>
  <si>
    <t>n/a</t>
  </si>
  <si>
    <r>
      <rPr>
        <sz val="9"/>
        <color rgb="FF000000"/>
        <rFont val="Times New Roman"/>
        <family val="1"/>
      </rPr>
      <t>Unsecured convertible senior notes</t>
    </r>
  </si>
  <si>
    <r>
      <rPr>
        <sz val="9"/>
        <color rgb="FF000000"/>
        <rFont val="Times New Roman"/>
        <family val="1"/>
      </rPr>
      <t>n/a</t>
    </r>
  </si>
  <si>
    <r>
      <rPr>
        <b/>
        <sz val="9"/>
        <color rgb="FF000000"/>
        <rFont val="Times New Roman"/>
        <family val="1"/>
      </rPr>
      <t>Total borrowings</t>
    </r>
  </si>
  <si>
    <t>December 31, 2019</t>
  </si>
  <si>
    <r>
      <rPr>
        <b/>
        <sz val="9"/>
        <color rgb="FF000000"/>
        <rFont val="Times New Roman"/>
        <family val="1"/>
      </rPr>
      <t>Balance</t>
    </r>
  </si>
  <si>
    <r>
      <rPr>
        <b/>
        <sz val="9"/>
        <color rgb="FF000000"/>
        <rFont val="Times New Roman"/>
        <family val="1"/>
      </rPr>
      <t>Weighted Average Borrowing Rate</t>
    </r>
  </si>
  <si>
    <r>
      <rPr>
        <b/>
        <sz val="9"/>
        <color rgb="FF000000"/>
        <rFont val="Times New Roman"/>
        <family val="1"/>
      </rPr>
      <t>Weighted Average Months to Maturity</t>
    </r>
  </si>
  <si>
    <r>
      <rPr>
        <b/>
        <sz val="9"/>
        <color rgb="FF000000"/>
        <rFont val="Times New Roman"/>
        <family val="1"/>
      </rPr>
      <t>Number of Distinct Counterparties</t>
    </r>
  </si>
  <si>
    <r>
      <rPr>
        <sz val="8"/>
        <color rgb="FF000000"/>
        <rFont val="Times New Roman"/>
        <family val="1"/>
      </rPr>
      <t>(dollars in thousands, unaudited)</t>
    </r>
  </si>
  <si>
    <r>
      <rPr>
        <sz val="9"/>
        <color rgb="FF000000"/>
        <rFont val="Times New Roman"/>
        <family val="1"/>
      </rPr>
      <t>Repurchase agreements collateralized by RMBS</t>
    </r>
  </si>
  <si>
    <r>
      <rPr>
        <sz val="9"/>
        <color rgb="FF000000"/>
        <rFont val="Times New Roman"/>
        <family val="1"/>
      </rPr>
      <t>Repurchase agreements collateralized by MSR</t>
    </r>
  </si>
  <si>
    <r>
      <rPr>
        <sz val="9"/>
        <color rgb="FF000000"/>
        <rFont val="Times New Roman"/>
        <family val="1"/>
      </rPr>
      <t>Total repurchase agreements</t>
    </r>
  </si>
  <si>
    <r>
      <rPr>
        <sz val="9"/>
        <color rgb="FF000000"/>
        <rFont val="Times New Roman"/>
        <family val="1"/>
      </rPr>
      <t>FHLB advances collateralized by RMBS</t>
    </r>
    <r>
      <rPr>
        <vertAlign val="superscript"/>
        <sz val="9"/>
        <color rgb="FF000000"/>
        <rFont val="Times New Roman"/>
        <family val="1"/>
      </rPr>
      <t>(1)</t>
    </r>
  </si>
  <si>
    <r>
      <rPr>
        <sz val="9"/>
        <color rgb="FF000000"/>
        <rFont val="Times New Roman"/>
        <family val="1"/>
      </rPr>
      <t>Revolving credit facilities collateralized by MSR</t>
    </r>
  </si>
  <si>
    <r>
      <rPr>
        <sz val="9"/>
        <color rgb="FF000000"/>
        <rFont val="Times New Roman"/>
        <family val="1"/>
      </rPr>
      <t>Term notes payable collateralized by MSR</t>
    </r>
  </si>
  <si>
    <r>
      <rPr>
        <sz val="9"/>
        <color rgb="FF000000"/>
        <rFont val="Times New Roman"/>
        <family val="1"/>
      </rPr>
      <t>Unsecured convertible senior notes</t>
    </r>
  </si>
  <si>
    <r>
      <rPr>
        <sz val="9"/>
        <color rgb="FF000000"/>
        <rFont val="Times New Roman"/>
        <family val="1"/>
      </rPr>
      <t>n/a</t>
    </r>
  </si>
  <si>
    <r>
      <rPr>
        <b/>
        <sz val="9"/>
        <color rgb="FF000000"/>
        <rFont val="Times New Roman"/>
        <family val="1"/>
      </rPr>
      <t>Total borrowings</t>
    </r>
  </si>
  <si>
    <r>
      <rPr>
        <b/>
        <sz val="9"/>
        <color rgb="FF000000"/>
        <rFont val="Times New Roman"/>
        <family val="1"/>
      </rPr>
      <t>Borrowings by Collateral Type</t>
    </r>
  </si>
  <si>
    <r>
      <rPr>
        <sz val="8"/>
        <color rgb="FF000000"/>
        <rFont val="Times New Roman"/>
        <family val="1"/>
      </rPr>
      <t>(dollars in thousands)</t>
    </r>
  </si>
  <si>
    <r>
      <rPr>
        <sz val="8"/>
        <color rgb="FF000000"/>
        <rFont val="Times New Roman"/>
        <family val="1"/>
      </rPr>
      <t>(unaudited)</t>
    </r>
  </si>
  <si>
    <r>
      <rPr>
        <sz val="8"/>
        <color rgb="FF000000"/>
        <rFont val="Times New Roman"/>
        <family val="1"/>
      </rPr>
      <t>(unaudited)</t>
    </r>
  </si>
  <si>
    <r>
      <rPr>
        <b/>
        <sz val="9"/>
        <color rgb="FF000000"/>
        <rFont val="Times New Roman"/>
        <family val="1"/>
      </rPr>
      <t>Collateral type:</t>
    </r>
  </si>
  <si>
    <r>
      <rPr>
        <sz val="9"/>
        <color rgb="FF000000"/>
        <rFont val="Times New Roman"/>
        <family val="1"/>
      </rPr>
      <t>Agency RMBS and Agency Derivatives</t>
    </r>
  </si>
  <si>
    <r>
      <rPr>
        <sz val="9"/>
        <color rgb="FF000000"/>
        <rFont val="Times New Roman"/>
        <family val="1"/>
      </rPr>
      <t>Mortgage servicing rights</t>
    </r>
  </si>
  <si>
    <r>
      <rPr>
        <sz val="9"/>
        <color rgb="FF000000"/>
        <rFont val="Times New Roman"/>
        <family val="1"/>
      </rPr>
      <t>Non-Agency securities</t>
    </r>
  </si>
  <si>
    <r>
      <rPr>
        <sz val="9"/>
        <color rgb="FF000000"/>
        <rFont val="Times New Roman"/>
        <family val="1"/>
      </rPr>
      <t>Other</t>
    </r>
    <r>
      <rPr>
        <vertAlign val="superscript"/>
        <sz val="9"/>
        <color rgb="FF000000"/>
        <rFont val="Times New Roman"/>
        <family val="1"/>
      </rPr>
      <t>(2)</t>
    </r>
  </si>
  <si>
    <r>
      <rPr>
        <sz val="9"/>
        <color rgb="FF000000"/>
        <rFont val="Times New Roman"/>
        <family val="1"/>
      </rPr>
      <t>Total/Annualized cost of funds on average borrowings during the quarter</t>
    </r>
  </si>
  <si>
    <r>
      <rPr>
        <sz val="9"/>
        <color rgb="FF000000"/>
        <rFont val="Times New Roman"/>
        <family val="1"/>
      </rPr>
      <t>Debt-to-equity ratio at period-end</t>
    </r>
    <r>
      <rPr>
        <vertAlign val="superscript"/>
        <sz val="9"/>
        <color rgb="FF000000"/>
        <rFont val="Times New Roman"/>
        <family val="1"/>
      </rPr>
      <t>(3)</t>
    </r>
  </si>
  <si>
    <r>
      <rPr>
        <sz val="9"/>
        <color rgb="FF000000"/>
        <rFont val="Times New Roman"/>
        <family val="1"/>
      </rPr>
      <t>Economic debt-to-equity ratio at period-end</t>
    </r>
    <r>
      <rPr>
        <vertAlign val="superscript"/>
        <sz val="9"/>
        <color rgb="FF000000"/>
        <rFont val="Times New Roman"/>
        <family val="1"/>
      </rPr>
      <t>(4)</t>
    </r>
  </si>
  <si>
    <r>
      <rPr>
        <b/>
        <sz val="9"/>
        <color rgb="FF000000"/>
        <rFont val="Times New Roman"/>
        <family val="1"/>
      </rPr>
      <t>Cost of Funds Metrics</t>
    </r>
  </si>
  <si>
    <r>
      <rPr>
        <sz val="8"/>
        <color rgb="FF000000"/>
        <rFont val="Times New Roman"/>
        <family val="1"/>
      </rPr>
      <t>(unaudited)</t>
    </r>
  </si>
  <si>
    <r>
      <rPr>
        <sz val="8"/>
        <color rgb="FF000000"/>
        <rFont val="Times New Roman"/>
        <family val="1"/>
      </rPr>
      <t>(unaudited)</t>
    </r>
  </si>
  <si>
    <r>
      <rPr>
        <sz val="9"/>
        <color rgb="FF000000"/>
        <rFont val="Times New Roman"/>
        <family val="1"/>
      </rPr>
      <t>Annualized cost of funds on average borrowings during the quarter:</t>
    </r>
  </si>
  <si>
    <r>
      <rPr>
        <sz val="9"/>
        <color rgb="FF000000"/>
        <rFont val="Times New Roman"/>
        <family val="1"/>
      </rPr>
      <t>Agency RMBS and Agency Derivatives</t>
    </r>
  </si>
  <si>
    <r>
      <rPr>
        <sz val="9"/>
        <color rgb="FF000000"/>
        <rFont val="Times New Roman"/>
        <family val="1"/>
      </rPr>
      <t>Mortgage servicing rights</t>
    </r>
    <r>
      <rPr>
        <vertAlign val="superscript"/>
        <sz val="9"/>
        <color rgb="FF000000"/>
        <rFont val="Times New Roman"/>
        <family val="1"/>
      </rPr>
      <t>(5)</t>
    </r>
  </si>
  <si>
    <r>
      <rPr>
        <sz val="9"/>
        <color rgb="FF000000"/>
        <rFont val="Times New Roman"/>
        <family val="1"/>
      </rPr>
      <t>Non-Agency securities</t>
    </r>
  </si>
  <si>
    <r>
      <rPr>
        <sz val="9"/>
        <color rgb="FF000000"/>
        <rFont val="Times New Roman"/>
        <family val="1"/>
      </rPr>
      <t>Other</t>
    </r>
    <r>
      <rPr>
        <vertAlign val="superscript"/>
        <sz val="9"/>
        <color rgb="FF000000"/>
        <rFont val="Times New Roman"/>
        <family val="1"/>
      </rPr>
      <t>(2)(5)</t>
    </r>
  </si>
  <si>
    <r>
      <rPr>
        <b/>
        <sz val="10"/>
        <color rgb="FF000000"/>
        <rFont val="Times New Roman"/>
        <family val="1"/>
      </rPr>
      <t>TWO HARBORS INVESTMENT CORP.</t>
    </r>
  </si>
  <si>
    <r>
      <rPr>
        <b/>
        <sz val="10"/>
        <color rgb="FF000000"/>
        <rFont val="Times New Roman"/>
        <family val="1"/>
      </rPr>
      <t>CONDENSED CONSOLIDATED BALANCE SHEETS</t>
    </r>
  </si>
  <si>
    <t>(dollars in thousands, except share data)</t>
  </si>
  <si>
    <t>March 31, 
2020</t>
  </si>
  <si>
    <t/>
  </si>
  <si>
    <t>December 31, 
2019</t>
  </si>
  <si>
    <r>
      <rPr>
        <b/>
        <sz val="10"/>
        <color rgb="FF000000"/>
        <rFont val="Times New Roman"/>
        <family val="1"/>
      </rPr>
      <t>ASSETS</t>
    </r>
  </si>
  <si>
    <t>Trading securities, at fair value</t>
  </si>
  <si>
    <t>Equity securities, at fair value</t>
  </si>
  <si>
    <t>Commercial real estate assets</t>
  </si>
  <si>
    <t>Mortgage servicing rights, at fair value</t>
  </si>
  <si>
    <t>Residential mortgage loans held-for-investment in securitization trusts, at fair value</t>
  </si>
  <si>
    <t>Cash and cash equivalents</t>
  </si>
  <si>
    <t>Restricted cash</t>
  </si>
  <si>
    <t>Accrued interest receivable</t>
  </si>
  <si>
    <t>Due from counterparties</t>
  </si>
  <si>
    <t>Derivative assets, at fair value</t>
  </si>
  <si>
    <t>Reverse repurchase agreements</t>
  </si>
  <si>
    <t>Other assets</t>
  </si>
  <si>
    <t>Assets of discontinued operations</t>
  </si>
  <si>
    <r>
      <rPr>
        <b/>
        <sz val="10"/>
        <color rgb="FF000000"/>
        <rFont val="Times New Roman"/>
        <family val="1"/>
      </rPr>
      <t>Total Assets</t>
    </r>
  </si>
  <si>
    <t>Repurchase agreements</t>
  </si>
  <si>
    <t>Collateralized borrowings in securitization trusts, at fair value</t>
  </si>
  <si>
    <t>Federal Home Loan Bank advances</t>
  </si>
  <si>
    <t>Revolving credit facilities</t>
  </si>
  <si>
    <t>Term notes payable</t>
  </si>
  <si>
    <t>Convertible senior notes</t>
  </si>
  <si>
    <t>Derivative liabilities, at fair value</t>
  </si>
  <si>
    <t>Due to counterparties</t>
  </si>
  <si>
    <t>Dividends payable</t>
  </si>
  <si>
    <t>Accrued interest payable</t>
  </si>
  <si>
    <t>Other liabilities</t>
  </si>
  <si>
    <t>Liabilities of discontinued operations</t>
  </si>
  <si>
    <r>
      <rPr>
        <b/>
        <sz val="10"/>
        <color rgb="FF000000"/>
        <rFont val="Times New Roman"/>
        <family val="1"/>
      </rPr>
      <t>Total Liabilities</t>
    </r>
  </si>
  <si>
    <t>Preferred stock, par value $0.01 per share; 50,000,000 shares authorized and 40,050,000 and 40,050,000 shares issued and outstanding, respectively ($1,001,250 and $1,001,250 liquidation preference, respectively)</t>
  </si>
  <si>
    <t>Common stock, par value $0.01 per share; 450,000,000 shares authorized and 273,528,243 and 272,935,731 shares issued and outstanding, respectively</t>
  </si>
  <si>
    <t>Additional paid-in capital</t>
  </si>
  <si>
    <t>Accumulated other comprehensive income</t>
  </si>
  <si>
    <t>Cumulative earnings</t>
  </si>
  <si>
    <t>Cumulative distributions to stockholders</t>
  </si>
  <si>
    <r>
      <rPr>
        <b/>
        <sz val="10"/>
        <color rgb="FF000000"/>
        <rFont val="Times New Roman"/>
        <family val="1"/>
      </rPr>
      <t>TWO HARBORS INVESTMENT CORP.</t>
    </r>
  </si>
  <si>
    <r>
      <rPr>
        <b/>
        <sz val="10"/>
        <color rgb="FF000000"/>
        <rFont val="Times New Roman"/>
        <family val="1"/>
      </rPr>
      <t>CONDENSED CONSOLIDATED STATEMENTS OF COMPREHENSIVE (LOSS) INCOME</t>
    </r>
  </si>
  <si>
    <t>(dollars in thousands)</t>
  </si>
  <si>
    <r>
      <rPr>
        <i/>
        <sz val="10"/>
        <color rgb="FF000000"/>
        <rFont val="Times New Roman"/>
        <family val="1"/>
      </rPr>
      <t>Certain prior period amounts have been reclassified to conform to the current period presentation</t>
    </r>
  </si>
  <si>
    <r>
      <rPr>
        <sz val="8"/>
        <color rgb="FF000000"/>
        <rFont val="Times New Roman"/>
        <family val="1"/>
      </rPr>
      <t>(unaudited)</t>
    </r>
  </si>
  <si>
    <t>Interest income:</t>
  </si>
  <si>
    <t>Available-for-sale securities</t>
  </si>
  <si>
    <t>Residential mortgage loans held-for-investment in securitization trusts</t>
  </si>
  <si>
    <t>Trading securities</t>
  </si>
  <si>
    <t>Other</t>
  </si>
  <si>
    <t>Total interest income</t>
  </si>
  <si>
    <t>Interest expense:</t>
  </si>
  <si>
    <t>Collateralized borrowings in securitization trusts</t>
  </si>
  <si>
    <t>Total interest expense</t>
  </si>
  <si>
    <t>Net interest income</t>
  </si>
  <si>
    <t>Other-than-temporary impairment losses</t>
  </si>
  <si>
    <t>Other income (loss):</t>
  </si>
  <si>
    <t>Loss on investment securities</t>
  </si>
  <si>
    <t>Servicing income</t>
  </si>
  <si>
    <t>Loss on servicing asset</t>
  </si>
  <si>
    <t>Loss on interest rate swap, cap and swaption agreements</t>
  </si>
  <si>
    <t>(Loss) gain on other derivative instruments</t>
  </si>
  <si>
    <t>Other income</t>
  </si>
  <si>
    <t>Total other loss</t>
  </si>
  <si>
    <t>Expenses:</t>
  </si>
  <si>
    <t>Management fees</t>
  </si>
  <si>
    <t>Securitization deal costs</t>
  </si>
  <si>
    <t>Other operating expenses</t>
  </si>
  <si>
    <t>Restructuring charges</t>
  </si>
  <si>
    <t>Total expenses</t>
  </si>
  <si>
    <t>Loss before income taxes</t>
  </si>
  <si>
    <t>Benefit from income taxes</t>
  </si>
  <si>
    <t>Net loss</t>
  </si>
  <si>
    <t>Income from discontinued operations, net of tax</t>
  </si>
  <si>
    <t>Dividends on preferred stock</t>
  </si>
  <si>
    <t>Net loss attributable to common stockholders</t>
  </si>
  <si>
    <t>Basic loss per weighted average common share</t>
  </si>
  <si>
    <t>Diluted loss per weighted average common share</t>
  </si>
  <si>
    <t>Dividends declared per common share</t>
  </si>
  <si>
    <r>
      <rPr>
        <b/>
        <sz val="10"/>
        <color rgb="FF000000"/>
        <rFont val="Times New Roman"/>
        <family val="1"/>
      </rPr>
      <t>Weighted average number of shares of common stock:</t>
    </r>
  </si>
  <si>
    <t>Basic</t>
  </si>
  <si>
    <t>Diluted</t>
  </si>
  <si>
    <r>
      <rPr>
        <b/>
        <sz val="10"/>
        <color rgb="FF000000"/>
        <rFont val="Times New Roman"/>
        <family val="1"/>
      </rPr>
      <t>Comprehensive (loss) income:</t>
    </r>
  </si>
  <si>
    <t>Other comprehensive (loss) income, net of tax:</t>
  </si>
  <si>
    <t>Unrealized (loss) gain on available-for-sale securities</t>
  </si>
  <si>
    <t>Other comprehensive (loss) income</t>
  </si>
  <si>
    <r>
      <rPr>
        <b/>
        <sz val="10"/>
        <color rgb="FF000000"/>
        <rFont val="Times New Roman"/>
        <family val="1"/>
      </rPr>
      <t>Comprehensive (loss) income</t>
    </r>
  </si>
  <si>
    <r>
      <rPr>
        <b/>
        <sz val="10"/>
        <color rgb="FF000000"/>
        <rFont val="Times New Roman"/>
        <family val="1"/>
      </rPr>
      <t>Comprehensive (loss) income attributable to common stockholders</t>
    </r>
  </si>
  <si>
    <t>TWO HARBORS INVESTMENT CORP.</t>
  </si>
  <si>
    <t>RECONCILIATION OF GAAP TO NON-GAAP FINANCIAL INFORMATION</t>
  </si>
  <si>
    <r>
      <rPr>
        <i/>
        <sz val="9"/>
        <color rgb="FF000000"/>
        <rFont val="Times New Roman"/>
        <family val="1"/>
      </rPr>
      <t>Certain prior period amounts have been reclassified to conform to the current period presentation</t>
    </r>
  </si>
  <si>
    <t>Three Months Ended 
March 31,</t>
  </si>
  <si>
    <t>Three Months Ended December 31,</t>
  </si>
  <si>
    <t>2020</t>
  </si>
  <si>
    <t>Reconciliation of Comprehensive (loss) income to Core Earnings:</t>
  </si>
  <si>
    <t>Comprehensive (loss) income attributable to common stockholders</t>
  </si>
  <si>
    <t>Adjustment for other comprehensive loss attributable to common stockholders:</t>
  </si>
  <si>
    <t>Unrealized loss on available-for-sale securities</t>
  </si>
  <si>
    <t>Net (loss) income attributable to common stockholders</t>
  </si>
  <si>
    <t>Provision for credit losses</t>
  </si>
  <si>
    <t>Securitization deal costs, net of tax</t>
  </si>
  <si>
    <t>Amortization of business combination intangible assets, net of tax</t>
  </si>
  <si>
    <t>Change in servicing reserves</t>
  </si>
  <si>
    <t>Non-cash equity compensation expense</t>
  </si>
  <si>
    <t>Other nonrecurring expenses</t>
  </si>
  <si>
    <t>Management fee reduction associated with CYS acquisition</t>
  </si>
  <si>
    <t>Transaction expenses and purchase premium associated with CYS acquisition</t>
  </si>
  <si>
    <t>Change in tax valuation allowance</t>
  </si>
  <si>
    <t>Transaction expenses associated with the contribution of TH Commercial Holdings LLC to Granite Point</t>
  </si>
  <si>
    <t>Tax expense related to a decrease in the future federal statutory tax rate due to recent tax reform</t>
  </si>
  <si>
    <t>Two Harbors’ share of Granite Point dividends declared during the three months ended September 30, 2017</t>
  </si>
  <si>
    <t>Net benefit from income taxes on non-Core Earnings</t>
  </si>
  <si>
    <t>Weighted average basic common shares</t>
  </si>
  <si>
    <t>SUMMARY OF QUARTERLY CORE EARNINGS</t>
  </si>
  <si>
    <t>Three Months Ended</t>
  </si>
  <si>
    <t>September 30, 
2019</t>
  </si>
  <si>
    <t>June 30, 
2019</t>
  </si>
  <si>
    <t>March 31, 
2019</t>
  </si>
  <si>
    <t>Net Interest Income:</t>
  </si>
  <si>
    <t>Interest income</t>
  </si>
  <si>
    <t>Interest expense</t>
  </si>
  <si>
    <t>Other income:</t>
  </si>
  <si>
    <r>
      <rPr>
        <b/>
        <sz val="9"/>
        <color rgb="FF000000"/>
        <rFont val="Times New Roman"/>
        <family val="1"/>
      </rPr>
      <t>Core Earnings from continuing operations</t>
    </r>
  </si>
  <si>
    <r>
      <rPr>
        <b/>
        <sz val="9"/>
        <color rgb="FF000000"/>
        <rFont val="Times New Roman"/>
        <family val="1"/>
      </rPr>
      <t>Core Earnings</t>
    </r>
  </si>
  <si>
    <r>
      <rPr>
        <b/>
        <sz val="9"/>
        <color rgb="FF000000"/>
        <rFont val="Times New Roman"/>
        <family val="1"/>
      </rPr>
      <t>Core Earnings attributable to Two Harbors</t>
    </r>
  </si>
  <si>
    <r>
      <rPr>
        <b/>
        <sz val="9"/>
        <color rgb="FF000000"/>
        <rFont val="Times New Roman"/>
        <family val="1"/>
      </rPr>
      <t>Core Earnings attributable to common stockholders</t>
    </r>
    <r>
      <rPr>
        <b/>
        <vertAlign val="superscript"/>
        <sz val="9"/>
        <color rgb="FF000000"/>
        <rFont val="Times New Roman"/>
        <family val="1"/>
      </rPr>
      <t>(2)</t>
    </r>
  </si>
  <si>
    <r>
      <rPr>
        <sz val="9"/>
        <color rgb="FF000000"/>
        <rFont val="Times New Roman"/>
        <family val="1"/>
      </rPr>
      <t>Weighted average common equity</t>
    </r>
  </si>
  <si>
    <r>
      <rPr>
        <sz val="9"/>
        <color rgb="FF000000"/>
        <rFont val="Times New Roman"/>
        <family val="1"/>
      </rPr>
      <t>Weighted average controlling interest in Granite Point common equity</t>
    </r>
  </si>
  <si>
    <r>
      <rPr>
        <sz val="9"/>
        <color rgb="FF000000"/>
        <rFont val="Times New Roman"/>
        <family val="1"/>
      </rPr>
      <t>Weighted average common equity excluding controlling interest in Granite Point common equity</t>
    </r>
  </si>
  <si>
    <r>
      <rPr>
        <sz val="9"/>
        <color rgb="FF000000"/>
        <rFont val="Times New Roman"/>
        <family val="1"/>
      </rPr>
      <t>Core earnings return on average common equity</t>
    </r>
  </si>
  <si>
    <r>
      <rPr>
        <sz val="9"/>
        <color rgb="FF000000"/>
        <rFont val="Times New Roman"/>
        <family val="1"/>
      </rPr>
      <t xml:space="preserve">Core earnings return on average common equity excluding controlling interest in Granite Point common equity </t>
    </r>
  </si>
  <si>
    <t>Two Harbors Investment Corp. Portfolio</t>
  </si>
  <si>
    <r>
      <t>Net TBA position</t>
    </r>
    <r>
      <rPr>
        <vertAlign val="superscript"/>
        <sz val="9"/>
        <color rgb="FF000000"/>
        <rFont val="Times New Roman"/>
        <family val="1"/>
      </rPr>
      <t>(2)</t>
    </r>
  </si>
  <si>
    <r>
      <t>Annualized cost of funds on average borrowing balance during the quarter</t>
    </r>
    <r>
      <rPr>
        <vertAlign val="superscript"/>
        <sz val="9"/>
        <color rgb="FF000000"/>
        <rFont val="Times New Roman"/>
        <family val="1"/>
      </rPr>
      <t>(4)</t>
    </r>
  </si>
  <si>
    <r>
      <rPr>
        <b/>
        <sz val="9"/>
        <color rgb="FF000000"/>
        <rFont val="Times New Roman"/>
        <family val="1"/>
      </rPr>
      <t>Portfolio Composition</t>
    </r>
  </si>
  <si>
    <t>Rates Strategy</t>
  </si>
  <si>
    <t>Agency</t>
  </si>
  <si>
    <t xml:space="preserve">Fixed Rate </t>
  </si>
  <si>
    <r>
      <t>Other Agency</t>
    </r>
    <r>
      <rPr>
        <vertAlign val="superscript"/>
        <sz val="9"/>
        <color rgb="FF000000"/>
        <rFont val="Times New Roman"/>
        <family val="1"/>
      </rPr>
      <t>(1)</t>
    </r>
  </si>
  <si>
    <t>Total Agency</t>
  </si>
  <si>
    <t>Mortgage servicing rights</t>
  </si>
  <si>
    <t>Credit Strategy</t>
  </si>
  <si>
    <t>Non-Agency</t>
  </si>
  <si>
    <t xml:space="preserve">Senior </t>
  </si>
  <si>
    <t xml:space="preserve">Mezzanine </t>
  </si>
  <si>
    <t>Total Non-Agency</t>
  </si>
  <si>
    <r>
      <rPr>
        <b/>
        <sz val="9"/>
        <color rgb="FF000000"/>
        <rFont val="Times New Roman"/>
        <family val="1"/>
      </rPr>
      <t>Portfolio Metrics</t>
    </r>
  </si>
  <si>
    <r>
      <t>Annualized portfolio yield during the quarter</t>
    </r>
    <r>
      <rPr>
        <vertAlign val="superscript"/>
        <sz val="9"/>
        <color rgb="FF000000"/>
        <rFont val="Times New Roman"/>
        <family val="1"/>
      </rPr>
      <t>(3)</t>
    </r>
  </si>
  <si>
    <t>Agency RMBS, Agency Derivatives and mortgage servicing rights</t>
  </si>
  <si>
    <t>Annualized net yield for aggregate portfolio during the quarter</t>
  </si>
  <si>
    <r>
      <rPr>
        <b/>
        <sz val="9"/>
        <color rgb="FF000000"/>
        <rFont val="Times New Roman"/>
        <family val="1"/>
      </rPr>
      <t>Portfolio Metrics Specific to RMBS and Agency Derivatives</t>
    </r>
  </si>
  <si>
    <t>Weighted average three month CPR on Agency RMBS</t>
  </si>
  <si>
    <t>Fixed-rate investments as a percentage of aggregate RMBS and Agency Derivatives portfolio</t>
  </si>
  <si>
    <t>Adjustable-rate investments as a percentage of aggregate RMBS and Agency Derivatives portfolio</t>
  </si>
  <si>
    <t>Unpaid principal balance</t>
  </si>
  <si>
    <t>Fair market value</t>
  </si>
  <si>
    <t>Gross weighted average coupon</t>
  </si>
  <si>
    <t>Weighted average original LTV</t>
  </si>
  <si>
    <t>60+ day delinquencies</t>
  </si>
  <si>
    <t>Net servicing spread</t>
  </si>
  <si>
    <t>Fair value losses</t>
  </si>
  <si>
    <r>
      <rPr>
        <b/>
        <sz val="9"/>
        <color rgb="FF000000"/>
        <rFont val="Times New Roman"/>
        <family val="1"/>
      </rPr>
      <t>Other Investments and Risk Management Metrics</t>
    </r>
  </si>
  <si>
    <t>Interest rate swaps notional, utilized to economically hedge interest rate exposure (or duration)</t>
  </si>
  <si>
    <t>Swaptions net notional, utilized as macroeconomic hedges</t>
  </si>
  <si>
    <r>
      <rPr>
        <b/>
        <sz val="9"/>
        <color rgb="FF000000"/>
        <rFont val="Times New Roman"/>
        <family val="1"/>
      </rPr>
      <t>Total interest rate swaps and swaptions notional</t>
    </r>
  </si>
  <si>
    <t>As of 
March 31, 2020</t>
  </si>
  <si>
    <t>As of 
December 31, 2019</t>
  </si>
  <si>
    <t xml:space="preserve">(1) Core Earnings is a non-U.S. GAAP measure that we define as comprehensive (loss) income attributable to common stockholders, excluding “realized and unrealized gains and losses” (impairment losses, provision for credit losses, realized and unrealized gains and losses on the aggregate portfolio, reserve expense for representation and warranty obligations on MSR, non-cash compensation expense related to restricted common stock and other nonrecurring expenses). As defined, Core Earnings includes net interest income, accrual and settlement of interest on derivatives, dollar roll income on TBAs, servicing income, net of estimated amortization on MSR, management fees and recurring cash related operating expenses. Dollar roll income is the economic equivalent to holding and financing Agency RMBS using short-term repurchase agreements. Core Earnings provides supplemental information to assist investors in analyzing the Company’s results of operations and helps facilitate comparisons to industry peers.
</t>
  </si>
  <si>
    <t>(1) The company’s wholly owned subsidiary, TH Insurance Holdings Company LLC (TH Insurance), is a member of the FHLB. As a member of the FHLB, TH Insurance has access to a variety of products and services offered by the FHLB, including secured advances. On April 15, 2020 we received notification from the FHLB that TH Insurance’s credit limit for new advances had been reduced to zero pending the FHLB’s review of its updated financial information as of March 31, 2020.
(2) Includes unsecured convertible senior notes. 
(3) Defined as total borrowings to fund RMBS, MSR and Agency Derivatives, divided by total equity. 
(4) Defined as total borrowings to fund RMBS, MSR and Agency Derivatives, plus the implied debt on net TBA positions, divided by total equity. 
(5) Includes amortization of debt issuance costs.</t>
  </si>
  <si>
    <r>
      <t>(1) Core Earnings is a non-U.S. GAAP measure that we define as comprehensive (loss) income attributable to common stockholders, excluding “realized and unrealized gains and losses” (impairment losses, provision for credit losses, realized and unrealized gains and losses on the aggregate portfolio, reserve expense for representation and warranty obligations on MSR, non-cash compensation expense related to restricted common stock and other nonrecurring expenses). As defined, Core Earnings includes net interest income, accrual and settlement of interest on derivatives, dollar roll income on TBAs, servicing income, net of estimated amortization on MSR, management fees and recurring cash related operating expenses. Dollar roll income is the economic equivalent to holding and financing Agency RMBS using short-term repurchase agreements. Core Earnings provides supplemental information to assist investors in analyzing the Company’s results of operations and helps facilitate comparisons to industry peers.
(2) Dividend yield is calculated based on an</t>
    </r>
    <r>
      <rPr>
        <sz val="10"/>
        <rFont val="Times New Roman"/>
        <family val="1"/>
      </rPr>
      <t>nualizing the dividends declared in the given period, divided by the closing share price as of the end of the period.
(3) Return on book value is defined as the increase (decrease) in book value per common share from the beginning to the end of the given period, plus dividends declared in the period, divided by the book value as of the beginning of the period.
(4) Excludes non-cash equity compensation expense of $2.3 million for the first quarter 2020 and $2.4 million for the fourth quarter 2019.</t>
    </r>
  </si>
  <si>
    <r>
      <t>Weighted average cost basis of Agency principal and interest securities</t>
    </r>
    <r>
      <rPr>
        <vertAlign val="superscript"/>
        <sz val="9"/>
        <color rgb="FF000000"/>
        <rFont val="Times New Roman"/>
        <family val="1"/>
      </rPr>
      <t>(5)</t>
    </r>
  </si>
  <si>
    <r>
      <t>Portfolio Metrics Specific to MSR</t>
    </r>
    <r>
      <rPr>
        <b/>
        <vertAlign val="superscript"/>
        <sz val="9"/>
        <color rgb="FF000000"/>
        <rFont val="Times New Roman"/>
        <family val="1"/>
      </rPr>
      <t>(6)</t>
    </r>
  </si>
  <si>
    <r>
      <t>Weighted average original FICO score</t>
    </r>
    <r>
      <rPr>
        <vertAlign val="superscript"/>
        <sz val="9"/>
        <color rgb="FF000000"/>
        <rFont val="Times New Roman"/>
        <family val="1"/>
      </rPr>
      <t>(7)</t>
    </r>
  </si>
  <si>
    <r>
      <t>Net long TBA notional amount</t>
    </r>
    <r>
      <rPr>
        <vertAlign val="superscript"/>
        <sz val="9"/>
        <color rgb="FF000000"/>
        <rFont val="Times New Roman"/>
        <family val="1"/>
      </rPr>
      <t>(8)</t>
    </r>
  </si>
  <si>
    <t>(1)  Other Agency includes hybrid ARMs and Agency derivatives.
(2)  Represents bond equivalent value of TBA position. Bond equivalent value is defined as notional amount multiplied by market price. Accounted for as derivative instruments in accordance with GAAP.
(3)  Includes interest income on RMBS and servicing income net of servicing expenses and amortization on MSR.
(4)  Cost of funds includes interest spread income/expense associated with the portfolio's interest rate swaps.
(5)  Weighted average cost basis includes RMBS principal and interest securities only. Average purchase price utilized carrying value for weighting purposes.
(6)  The company does not directly service mortgage loans, but instead contracts with appropriately licensed subservicers to handle substantially all servicing functions in the name of the subservicer for the loans underlying the company’s MSR. Metrics exclude residential mortgage loans in securitization trusts for which the company is the named servicing administrator.
(7)  FICO represents a mortgage industry accepted credit score of a borrower.
(8)  Accounted for as derivative instruments in accordance with GAAP.</t>
  </si>
  <si>
    <t>6.5 : 1.0</t>
  </si>
  <si>
    <t>7.0 : 1.0</t>
  </si>
  <si>
    <t>6.1 : 1.0</t>
  </si>
  <si>
    <t>7.5 : 1.0</t>
  </si>
  <si>
    <t>Available-for-sale securities, at fair value (amortized cost $17,279,572; allowance for credit losses $41,390)</t>
  </si>
  <si>
    <t>(1)  Amortization refers to the portion of change in fair value of MSR primarily attributed to the realization of expected cash flows (runoff) of the portfolio. This amortization has been deducted from Core Earnings, including dollar roll income. Amortization of MSR is deemed a non-GAAP measure due to the company’s decision to account for MSR at fair value. 
(2) Core Earnings is a non-U.S. GAAP measure that we define as comprehensive (loss) income attributable to common stockholders, excluding “realized and unrealized gains and losses” (impairment losses, provision for credit losses, realized and unrealized gains and losses on the aggregate portfolio, reserve expense for representation and warranty obligations on MSR, non-cash compensation expense related to restricted common stock and other nonrecurring expenses). As defined, Core Earnings includes net interest income, accrual and settlement of interest on derivatives, dollar roll income on TBAs, servicing income, net of estimated amortization on MSR, management fees and recurring cash related operating expenses. Dollar roll income is the economic equivalent to holding and financing Agency RMBS using short-term repurchase agreements. Core Earnings provides supplemental information to assist investors in analyzing the Company’s results of operations and helps facilitate comparisons to industry peers.</t>
  </si>
  <si>
    <t>LIABILITIES AND STOCKHOLDERS’ EQUITY</t>
  </si>
  <si>
    <t>Liabilities</t>
  </si>
  <si>
    <t>Stockholders’ Equity</t>
  </si>
  <si>
    <t>Total Stockholders’ Equity</t>
  </si>
  <si>
    <t>Total Liabilities and Stockholders’ Equity</t>
  </si>
  <si>
    <t>Adjustments for non-Core Earnings:</t>
  </si>
  <si>
    <t>Other-than-temporary impairments and loss recovery adjustments</t>
  </si>
  <si>
    <t xml:space="preserve">Realized loss (gain) on securities </t>
  </si>
  <si>
    <t xml:space="preserve">Unrealized loss (gain) on securities </t>
  </si>
  <si>
    <t>Realized and unrealized loss (gain) on mortgage servicing rights</t>
  </si>
  <si>
    <t>Realized (gain) loss on termination or expiration of swaps and swaptions</t>
  </si>
  <si>
    <t xml:space="preserve">Unrealized losses on interest rate swaps and swaptions </t>
  </si>
  <si>
    <t>Losses on other derivative instruments</t>
  </si>
  <si>
    <t>Other (income) loss</t>
  </si>
  <si>
    <r>
      <t>Core Earnings attributable to common stockholders</t>
    </r>
    <r>
      <rPr>
        <vertAlign val="superscript"/>
        <sz val="9"/>
        <rFont val="Times New Roman"/>
        <family val="1"/>
      </rPr>
      <t>(1)</t>
    </r>
  </si>
  <si>
    <t>Core Earnings attributable to common stockholders per weighted average basic common share</t>
  </si>
  <si>
    <t>(dollars in millions, except per share data)</t>
  </si>
  <si>
    <t>Gain on investment securities</t>
  </si>
  <si>
    <r>
      <t>Servicing income, net of amortization</t>
    </r>
    <r>
      <rPr>
        <vertAlign val="superscript"/>
        <sz val="9"/>
        <color rgb="FF000000"/>
        <rFont val="Times New Roman"/>
        <family val="1"/>
      </rPr>
      <t>(1)</t>
    </r>
  </si>
  <si>
    <t>Interest spread on interest rate swaps</t>
  </si>
  <si>
    <t>Gain on other derivative instruments</t>
  </si>
  <si>
    <t>Total other income</t>
  </si>
  <si>
    <t>Expenses</t>
  </si>
  <si>
    <t>Core Earnings before income taxes</t>
  </si>
  <si>
    <t xml:space="preserve">Income tax expense </t>
  </si>
  <si>
    <r>
      <t>Core Earnings attributable to discontinued operations</t>
    </r>
    <r>
      <rPr>
        <vertAlign val="superscript"/>
        <sz val="9"/>
        <color rgb="FF000000"/>
        <rFont val="Times New Roman"/>
        <family val="1"/>
      </rPr>
      <t>(2)</t>
    </r>
  </si>
  <si>
    <t>Core Earnings attributable to noncontrolling interest</t>
  </si>
  <si>
    <t>Weighted average basic Core EPS</t>
  </si>
  <si>
    <t>Core earnings return on average common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</si>
</sst>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_(&quot;$&quot;* \(#,##0.00\);_(&quot;$&quot;* &quot;-&quot;??_);_(@_)"/>
    <numFmt numFmtId="164" formatCode="_(&quot;$&quot;* #,##0_)_%;_(&quot;$&quot;* \(#,##0\)_%;_(&quot;$&quot;* &quot;—&quot;_);_(@_)"/>
    <numFmt numFmtId="165" formatCode="_(&quot;$&quot;* #,##0.00_);_(&quot;$&quot;* \(#,##0.00\);_(&quot;$&quot;* &quot;—&quot;_);_(@_)"/>
    <numFmt numFmtId="166" formatCode="#,##0.0_)%;\(#,##0.0\)%;&quot;—&quot;\%;_(@_)"/>
    <numFmt numFmtId="167" formatCode="_(#,##0_)_%;_(\(#,##0\)_%;_(&quot;—&quot;_);_(@_)"/>
    <numFmt numFmtId="168" formatCode="#,##0.00_)%;\(#,##0.00\)%;&quot;—&quot;\%;_(@_)"/>
    <numFmt numFmtId="169" formatCode="_(&quot;$&quot;* #,##0.00_)_%;_(&quot;$&quot;* \(#,##0.00\)_%;_(&quot;$&quot;* &quot;—&quot;_);_(@_)"/>
    <numFmt numFmtId="170" formatCode="0;\-0;0;_(@_)"/>
    <numFmt numFmtId="171" formatCode="#,##0_)%;\(#,##0\)%;&quot;—&quot;\%;_(@_)"/>
    <numFmt numFmtId="172" formatCode="0.0_)%;\(0.0\)%;&quot;—&quot;\%;_(@_)"/>
    <numFmt numFmtId="173" formatCode="_(#,##0.0_)_%;_(\(#,##0.0\)_%;_(&quot;—&quot;_);_(@_)"/>
    <numFmt numFmtId="174" formatCode="_(#,##0.00_);_(\(#,##0.00\);_(&quot;—&quot;_);_(@_)"/>
    <numFmt numFmtId="175" formatCode="_(&quot;$&quot;* #,##0_);_(&quot;$&quot;* \(#,##0\);_(&quot;$&quot;* &quot;—&quot;_);_(@_)"/>
    <numFmt numFmtId="176" formatCode="_(#,##0_);_(\(#,##0\);_(&quot;—&quot;_);_(@_)"/>
    <numFmt numFmtId="177" formatCode="_(#,##0.0_);_(\(#,##0.0\);_(&quot;—&quot;_);_(@_)"/>
    <numFmt numFmtId="178" formatCode="yyyy"/>
    <numFmt numFmtId="179" formatCode="_(&quot;$&quot;* #,##0.0_);_(&quot;$&quot;* \(#,##0.0\);_(&quot;$&quot;* &quot;—&quot;_);_(@_)"/>
    <numFmt numFmtId="180" formatCode="_(&quot;$&quot;* #,##0.0_)_%;_(&quot;$&quot;* \(#,##0.0\)_%;_(&quot;$&quot;* &quot;—&quot;_);_(@_)"/>
  </numFmts>
  <fonts count="32" x14ac:knownFonts="1">
    <font>
      <sz val="10"/>
      <color rgb="FF000000"/>
      <name val="Times New Roman"/>
    </font>
    <font>
      <sz val="10"/>
      <color rgb="FF000000"/>
      <name val="Times New Roman"/>
      <family val="1"/>
    </font>
    <font>
      <sz val="10"/>
      <color rgb="FF000000"/>
      <name val="Times New Roman"/>
      <family val="1"/>
    </font>
    <font>
      <sz val="9"/>
      <color rgb="FF000000"/>
      <name val="Times New Roman"/>
      <family val="1"/>
    </font>
    <font>
      <b/>
      <sz val="9"/>
      <color rgb="FF000000"/>
      <name val="Times New Roman"/>
      <family val="1"/>
    </font>
    <font>
      <b/>
      <sz val="9"/>
      <color rgb="FF000000"/>
      <name val="Times New Roman"/>
      <family val="1"/>
    </font>
    <font>
      <sz val="10"/>
      <color rgb="FF000000"/>
      <name val="Times New Roman"/>
      <family val="1"/>
    </font>
    <font>
      <sz val="9"/>
      <color rgb="FF000000"/>
      <name val="Times New Roman"/>
      <family val="1"/>
    </font>
    <font>
      <sz val="9"/>
      <color rgb="FF000000"/>
      <name val="Times New Roman"/>
      <family val="1"/>
    </font>
    <font>
      <sz val="8"/>
      <color rgb="FF000000"/>
      <name val="Times New Roman"/>
      <family val="1"/>
    </font>
    <font>
      <sz val="7"/>
      <color rgb="FF000000"/>
      <name val="Times New Roman"/>
      <family val="1"/>
    </font>
    <font>
      <sz val="8"/>
      <color rgb="FF000000"/>
      <name val="Times New Roman"/>
      <family val="1"/>
    </font>
    <font>
      <b/>
      <sz val="10"/>
      <color rgb="FF000000"/>
      <name val="Times New Roman"/>
      <family val="1"/>
    </font>
    <font>
      <sz val="9"/>
      <color rgb="FF000000"/>
      <name val="Times New Roman"/>
      <family val="1"/>
    </font>
    <font>
      <b/>
      <sz val="10"/>
      <color rgb="FF000000"/>
      <name val="Times New Roman"/>
      <family val="1"/>
    </font>
    <font>
      <sz val="10"/>
      <color rgb="FF000000"/>
      <name val="Times New Roman"/>
      <family val="1"/>
    </font>
    <font>
      <sz val="10"/>
      <color rgb="FF000000"/>
      <name val="Times New Roman"/>
      <family val="1"/>
    </font>
    <font>
      <vertAlign val="superscript"/>
      <sz val="9"/>
      <color rgb="FF000000"/>
      <name val="Times New Roman"/>
      <family val="1"/>
    </font>
    <font>
      <b/>
      <u/>
      <sz val="9"/>
      <color rgb="FF000000"/>
      <name val="Times New Roman"/>
      <family val="1"/>
    </font>
    <font>
      <vertAlign val="superscript"/>
      <sz val="10"/>
      <color rgb="FF000000"/>
      <name val="Times New Roman"/>
      <family val="1"/>
    </font>
    <font>
      <i/>
      <sz val="10"/>
      <color rgb="FF000000"/>
      <name val="Times New Roman"/>
      <family val="1"/>
    </font>
    <font>
      <i/>
      <sz val="9"/>
      <color rgb="FF000000"/>
      <name val="Times New Roman"/>
      <family val="1"/>
    </font>
    <font>
      <b/>
      <vertAlign val="superscript"/>
      <sz val="9"/>
      <color rgb="FF000000"/>
      <name val="Times New Roman"/>
      <family val="1"/>
    </font>
    <font>
      <sz val="9"/>
      <color rgb="FF000000"/>
      <name val="Times New Roman"/>
      <family val="1"/>
    </font>
    <font>
      <b/>
      <sz val="9"/>
      <color rgb="FF000000"/>
      <name val="Times New Roman"/>
      <family val="1"/>
    </font>
    <font>
      <sz val="8"/>
      <color rgb="FF000000"/>
      <name val="Times New Roman"/>
      <family val="1"/>
    </font>
    <font>
      <sz val="10"/>
      <color rgb="FF000000"/>
      <name val="Times New Roman"/>
      <family val="1"/>
    </font>
    <font>
      <b/>
      <sz val="10"/>
      <color rgb="FF000000"/>
      <name val="Times New Roman"/>
      <family val="1"/>
    </font>
    <font>
      <sz val="9"/>
      <name val="Times New Roman"/>
      <family val="1"/>
    </font>
    <font>
      <vertAlign val="superscript"/>
      <sz val="9"/>
      <name val="Times New Roman"/>
      <family val="1"/>
    </font>
    <font>
      <sz val="10"/>
      <name val="Times New Roman"/>
      <family val="1"/>
    </font>
    <font>
      <sz val="10"/>
      <color rgb="FF000000"/>
      <name val="Times New Roman"/>
      <family val="1"/>
    </font>
  </fonts>
  <fills count="6">
    <fill>
      <patternFill patternType="none"/>
    </fill>
    <fill>
      <patternFill patternType="gray125"/>
    </fill>
    <fill>
      <patternFill patternType="solid">
        <fgColor rgb="FFCCEEFF"/>
      </patternFill>
    </fill>
    <fill>
      <patternFill patternType="solid">
        <fgColor rgb="FFCCEEFF"/>
      </patternFill>
    </fill>
    <fill>
      <patternFill patternType="solid">
        <fgColor rgb="FFCCEEFF"/>
      </patternFill>
    </fill>
    <fill>
      <patternFill patternType="solid">
        <fgColor rgb="FFCCEEFF"/>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right/>
      <top style="double">
        <color auto="1"/>
      </top>
      <bottom style="double">
        <color auto="1"/>
      </bottom>
      <diagonal/>
    </border>
    <border>
      <left/>
      <right/>
      <top style="double">
        <color auto="1"/>
      </top>
      <bottom/>
      <diagonal/>
    </border>
  </borders>
  <cellStyleXfs count="2">
    <xf numFmtId="0" fontId="0" fillId="0" borderId="0"/>
    <xf numFmtId="44" fontId="31" fillId="0" borderId="0" applyFont="0" applyFill="0" applyBorder="0" applyAlignment="0" applyProtection="0"/>
  </cellStyleXfs>
  <cellXfs count="468">
    <xf numFmtId="0" fontId="0" fillId="0" borderId="0" xfId="0" applyAlignment="1">
      <alignment wrapText="1"/>
    </xf>
    <xf numFmtId="0" fontId="1" fillId="2" borderId="0" xfId="0" applyFont="1" applyFill="1" applyAlignment="1">
      <alignment wrapText="1"/>
    </xf>
    <xf numFmtId="0" fontId="2" fillId="2" borderId="0" xfId="0" applyFont="1" applyFill="1" applyAlignment="1">
      <alignment horizontal="left"/>
    </xf>
    <xf numFmtId="0" fontId="1" fillId="2" borderId="0" xfId="0" applyFont="1" applyFill="1" applyAlignment="1">
      <alignment horizontal="left"/>
    </xf>
    <xf numFmtId="0" fontId="1"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3" fillId="2" borderId="0" xfId="0" applyFont="1" applyFill="1" applyAlignment="1">
      <alignment horizontal="left"/>
    </xf>
    <xf numFmtId="0" fontId="4" fillId="2" borderId="0" xfId="0" applyFont="1" applyFill="1" applyAlignment="1">
      <alignment horizontal="center"/>
    </xf>
    <xf numFmtId="0" fontId="6" fillId="0" borderId="0" xfId="0" applyFont="1" applyAlignment="1">
      <alignment wrapText="1" indent="1"/>
    </xf>
    <xf numFmtId="0" fontId="1" fillId="0" borderId="1" xfId="0" applyFont="1" applyBorder="1" applyAlignment="1">
      <alignment horizontal="center" wrapText="1"/>
    </xf>
    <xf numFmtId="0" fontId="4" fillId="0" borderId="0" xfId="0" applyFont="1" applyAlignment="1">
      <alignment horizontal="center"/>
    </xf>
    <xf numFmtId="0" fontId="3" fillId="0" borderId="0" xfId="0" applyFont="1" applyAlignment="1">
      <alignment horizontal="center"/>
    </xf>
    <xf numFmtId="0" fontId="1" fillId="0" borderId="2" xfId="0" applyFont="1" applyBorder="1" applyAlignment="1">
      <alignment horizontal="center" wrapText="1"/>
    </xf>
    <xf numFmtId="0" fontId="4" fillId="0" borderId="3" xfId="0" applyFont="1" applyBorder="1" applyAlignment="1">
      <alignment horizontal="center"/>
    </xf>
    <xf numFmtId="164" fontId="7" fillId="2" borderId="0" xfId="0" applyNumberFormat="1" applyFont="1" applyFill="1" applyAlignment="1"/>
    <xf numFmtId="165" fontId="3" fillId="2" borderId="0" xfId="0" applyNumberFormat="1" applyFont="1" applyFill="1" applyAlignment="1"/>
    <xf numFmtId="165" fontId="7" fillId="2" borderId="0" xfId="0" applyNumberFormat="1" applyFont="1" applyFill="1" applyAlignment="1"/>
    <xf numFmtId="166" fontId="3" fillId="2" borderId="0" xfId="0" applyNumberFormat="1" applyFont="1" applyFill="1" applyAlignment="1"/>
    <xf numFmtId="166" fontId="7" fillId="2" borderId="0" xfId="0" applyNumberFormat="1" applyFont="1" applyFill="1" applyAlignment="1"/>
    <xf numFmtId="164" fontId="7" fillId="2" borderId="3" xfId="0" applyNumberFormat="1" applyFont="1" applyFill="1" applyBorder="1" applyAlignment="1"/>
    <xf numFmtId="165" fontId="7" fillId="2" borderId="3" xfId="0" applyNumberFormat="1" applyFont="1" applyFill="1" applyBorder="1" applyAlignment="1"/>
    <xf numFmtId="166" fontId="7" fillId="2" borderId="3" xfId="0" applyNumberFormat="1" applyFont="1" applyFill="1" applyBorder="1" applyAlignment="1"/>
    <xf numFmtId="164" fontId="7" fillId="0" borderId="0" xfId="0" applyNumberFormat="1" applyFont="1" applyAlignment="1"/>
    <xf numFmtId="165" fontId="3" fillId="0" borderId="0" xfId="0" applyNumberFormat="1" applyFont="1" applyAlignment="1"/>
    <xf numFmtId="165" fontId="7" fillId="0" borderId="0" xfId="0" applyNumberFormat="1" applyFont="1" applyAlignment="1"/>
    <xf numFmtId="166" fontId="3" fillId="0" borderId="0" xfId="0" applyNumberFormat="1" applyFont="1" applyAlignment="1"/>
    <xf numFmtId="166" fontId="7" fillId="0" borderId="0" xfId="0" applyNumberFormat="1" applyFont="1" applyAlignment="1"/>
    <xf numFmtId="164" fontId="3" fillId="0" borderId="0" xfId="0" applyNumberFormat="1" applyFont="1" applyAlignment="1"/>
    <xf numFmtId="0" fontId="3" fillId="2" borderId="0" xfId="0" applyFont="1" applyFill="1" applyAlignment="1"/>
    <xf numFmtId="0" fontId="4" fillId="0" borderId="0" xfId="0" applyFont="1" applyAlignment="1"/>
    <xf numFmtId="165" fontId="7" fillId="2" borderId="0" xfId="0" applyNumberFormat="1" applyFont="1" applyFill="1" applyAlignment="1"/>
    <xf numFmtId="166" fontId="7" fillId="0" borderId="0" xfId="0" applyNumberFormat="1" applyFont="1" applyAlignment="1"/>
    <xf numFmtId="0" fontId="6" fillId="2" borderId="0" xfId="0" applyFont="1" applyFill="1" applyAlignment="1">
      <alignment wrapText="1" indent="1"/>
    </xf>
    <xf numFmtId="0" fontId="2" fillId="0" borderId="0" xfId="0" applyFont="1" applyAlignment="1">
      <alignment horizontal="justify"/>
    </xf>
    <xf numFmtId="0" fontId="1" fillId="0" borderId="0" xfId="0" applyFont="1" applyAlignment="1">
      <alignment horizontal="center" wrapText="1"/>
    </xf>
    <xf numFmtId="0" fontId="3" fillId="0" borderId="0" xfId="0" applyFont="1" applyAlignment="1">
      <alignment wrapText="1"/>
    </xf>
    <xf numFmtId="166" fontId="3" fillId="0" borderId="0" xfId="0" applyNumberFormat="1" applyFont="1" applyAlignment="1">
      <alignment horizontal="left"/>
    </xf>
    <xf numFmtId="0" fontId="3" fillId="2" borderId="0" xfId="0" applyFont="1" applyFill="1" applyAlignment="1">
      <alignment wrapText="1" indent="1"/>
    </xf>
    <xf numFmtId="166" fontId="3" fillId="2" borderId="0" xfId="0" applyNumberFormat="1" applyFont="1" applyFill="1" applyAlignment="1">
      <alignment horizontal="left"/>
    </xf>
    <xf numFmtId="167" fontId="3" fillId="2" borderId="0" xfId="0" applyNumberFormat="1" applyFont="1" applyFill="1" applyAlignment="1">
      <alignment horizontal="left"/>
    </xf>
    <xf numFmtId="167" fontId="3" fillId="0" borderId="0" xfId="0" applyNumberFormat="1" applyFont="1" applyAlignment="1">
      <alignment horizontal="left"/>
    </xf>
    <xf numFmtId="167" fontId="7" fillId="0" borderId="0" xfId="0" applyNumberFormat="1" applyFont="1" applyAlignment="1"/>
    <xf numFmtId="168" fontId="7" fillId="0" borderId="0" xfId="0" applyNumberFormat="1" applyFont="1" applyAlignment="1"/>
    <xf numFmtId="0" fontId="4" fillId="2" borderId="2" xfId="0" applyFont="1" applyFill="1" applyBorder="1" applyAlignment="1">
      <alignment horizontal="center" wrapText="1"/>
    </xf>
    <xf numFmtId="0" fontId="3" fillId="0" borderId="0" xfId="0" applyFont="1" applyAlignment="1">
      <alignment horizontal="left"/>
    </xf>
    <xf numFmtId="165" fontId="3" fillId="0" borderId="0" xfId="0" applyNumberFormat="1" applyFont="1" applyAlignment="1">
      <alignment horizontal="left"/>
    </xf>
    <xf numFmtId="165" fontId="3" fillId="2" borderId="0" xfId="0" applyNumberFormat="1" applyFont="1" applyFill="1" applyAlignment="1">
      <alignment horizontal="left"/>
    </xf>
    <xf numFmtId="0" fontId="1" fillId="0" borderId="0" xfId="0" applyFont="1" applyAlignment="1">
      <alignment wrapText="1" indent="1"/>
    </xf>
    <xf numFmtId="0" fontId="3" fillId="0" borderId="0" xfId="0" applyFont="1" applyAlignment="1">
      <alignment wrapText="1" indent="1"/>
    </xf>
    <xf numFmtId="0" fontId="2" fillId="0" borderId="0" xfId="0" applyFont="1" applyAlignment="1">
      <alignment wrapText="1"/>
    </xf>
    <xf numFmtId="167" fontId="3" fillId="0" borderId="0" xfId="0" applyNumberFormat="1" applyFont="1" applyAlignment="1"/>
    <xf numFmtId="168" fontId="3" fillId="0" borderId="0" xfId="0" applyNumberFormat="1" applyFont="1" applyAlignment="1"/>
    <xf numFmtId="0" fontId="3" fillId="0" borderId="0" xfId="0" applyFont="1" applyAlignment="1"/>
    <xf numFmtId="0" fontId="13" fillId="4" borderId="0" xfId="0" applyFont="1" applyFill="1" applyAlignment="1">
      <alignment horizontal="left"/>
    </xf>
    <xf numFmtId="167" fontId="3" fillId="4" borderId="0" xfId="0" applyNumberFormat="1" applyFont="1" applyFill="1" applyAlignment="1"/>
    <xf numFmtId="168" fontId="3" fillId="4" borderId="0" xfId="0" applyNumberFormat="1" applyFont="1" applyFill="1" applyAlignment="1"/>
    <xf numFmtId="0" fontId="3" fillId="4" borderId="0" xfId="0" applyFont="1" applyFill="1" applyAlignment="1"/>
    <xf numFmtId="174" fontId="7" fillId="0" borderId="0" xfId="0" applyNumberFormat="1" applyFont="1" applyAlignment="1"/>
    <xf numFmtId="0" fontId="2" fillId="4" borderId="0" xfId="0" applyFont="1" applyFill="1" applyAlignment="1">
      <alignment wrapText="1"/>
    </xf>
    <xf numFmtId="167" fontId="7" fillId="4" borderId="1" xfId="0" applyNumberFormat="1" applyFont="1" applyFill="1" applyBorder="1" applyAlignment="1"/>
    <xf numFmtId="168" fontId="7" fillId="4" borderId="1" xfId="0" applyNumberFormat="1" applyFont="1" applyFill="1" applyBorder="1" applyAlignment="1"/>
    <xf numFmtId="174" fontId="7" fillId="4" borderId="1" xfId="0" applyNumberFormat="1" applyFont="1" applyFill="1" applyBorder="1" applyAlignment="1"/>
    <xf numFmtId="0" fontId="2" fillId="0" borderId="0" xfId="0" applyFont="1" applyAlignment="1">
      <alignment wrapText="1" indent="1"/>
    </xf>
    <xf numFmtId="167" fontId="7" fillId="0" borderId="0" xfId="0" applyNumberFormat="1" applyFont="1" applyAlignment="1"/>
    <xf numFmtId="0" fontId="13" fillId="4" borderId="0" xfId="0" applyFont="1" applyFill="1" applyAlignment="1">
      <alignment wrapText="1" indent="1"/>
    </xf>
    <xf numFmtId="167" fontId="7" fillId="4" borderId="0" xfId="0" applyNumberFormat="1" applyFont="1" applyFill="1" applyAlignment="1"/>
    <xf numFmtId="168" fontId="7" fillId="4" borderId="0" xfId="0" applyNumberFormat="1" applyFont="1" applyFill="1" applyAlignment="1"/>
    <xf numFmtId="174" fontId="7" fillId="4" borderId="0" xfId="0" applyNumberFormat="1" applyFont="1" applyFill="1" applyAlignment="1"/>
    <xf numFmtId="167" fontId="7" fillId="4" borderId="0" xfId="0" applyNumberFormat="1" applyFont="1" applyFill="1" applyAlignment="1"/>
    <xf numFmtId="174" fontId="7" fillId="0" borderId="0" xfId="0" applyNumberFormat="1" applyFont="1" applyAlignment="1"/>
    <xf numFmtId="0" fontId="2" fillId="4" borderId="0" xfId="0" applyFont="1" applyFill="1" applyAlignment="1">
      <alignment wrapText="1" indent="1"/>
    </xf>
    <xf numFmtId="174" fontId="7" fillId="4" borderId="0" xfId="0" applyNumberFormat="1" applyFont="1" applyFill="1" applyAlignment="1"/>
    <xf numFmtId="0" fontId="3" fillId="4" borderId="0" xfId="0" applyFont="1" applyFill="1" applyAlignment="1">
      <alignment horizontal="right" wrapText="1"/>
    </xf>
    <xf numFmtId="0" fontId="1" fillId="0" borderId="0" xfId="0" applyFont="1" applyAlignment="1">
      <alignment horizontal="right" wrapText="1"/>
    </xf>
    <xf numFmtId="0" fontId="2" fillId="4" borderId="0" xfId="0" applyFont="1" applyFill="1" applyAlignment="1">
      <alignment wrapText="1" indent="2"/>
    </xf>
    <xf numFmtId="164" fontId="7" fillId="4" borderId="4" xfId="0" applyNumberFormat="1" applyFont="1" applyFill="1" applyBorder="1" applyAlignment="1"/>
    <xf numFmtId="167" fontId="7" fillId="4" borderId="1" xfId="0" applyNumberFormat="1" applyFont="1" applyFill="1" applyBorder="1" applyAlignment="1"/>
    <xf numFmtId="168" fontId="7" fillId="4" borderId="1" xfId="0" applyNumberFormat="1" applyFont="1" applyFill="1" applyBorder="1" applyAlignment="1"/>
    <xf numFmtId="174" fontId="7" fillId="4" borderId="1" xfId="0" applyNumberFormat="1" applyFont="1" applyFill="1" applyBorder="1" applyAlignment="1"/>
    <xf numFmtId="168" fontId="7" fillId="4" borderId="0" xfId="0" applyNumberFormat="1" applyFont="1" applyFill="1" applyAlignment="1"/>
    <xf numFmtId="0" fontId="13" fillId="0" borderId="0" xfId="0" applyFont="1" applyAlignment="1"/>
    <xf numFmtId="174" fontId="8" fillId="0" borderId="0" xfId="0" applyNumberFormat="1" applyFont="1" applyAlignment="1"/>
    <xf numFmtId="0" fontId="13" fillId="4" borderId="0" xfId="0" applyFont="1" applyFill="1" applyAlignment="1"/>
    <xf numFmtId="174" fontId="8" fillId="4" borderId="0" xfId="0" applyNumberFormat="1" applyFont="1" applyFill="1" applyAlignment="1"/>
    <xf numFmtId="0" fontId="1" fillId="4" borderId="1" xfId="0" applyFont="1" applyFill="1" applyBorder="1" applyAlignment="1">
      <alignment horizontal="center" wrapText="1"/>
    </xf>
    <xf numFmtId="0" fontId="1" fillId="4" borderId="0" xfId="0" applyFont="1" applyFill="1" applyAlignment="1">
      <alignment horizontal="center"/>
    </xf>
    <xf numFmtId="0" fontId="4" fillId="4" borderId="0" xfId="0" applyFont="1" applyFill="1" applyAlignment="1">
      <alignment horizontal="center"/>
    </xf>
    <xf numFmtId="0" fontId="1" fillId="0" borderId="3" xfId="0" applyFont="1" applyBorder="1" applyAlignment="1">
      <alignment horizontal="center" wrapText="1"/>
    </xf>
    <xf numFmtId="0" fontId="1" fillId="4" borderId="0" xfId="0" applyFont="1" applyFill="1" applyAlignment="1">
      <alignment wrapText="1"/>
    </xf>
    <xf numFmtId="0" fontId="1" fillId="4" borderId="0" xfId="0" applyFont="1" applyFill="1" applyAlignment="1">
      <alignment horizontal="left"/>
    </xf>
    <xf numFmtId="175" fontId="7" fillId="0" borderId="0" xfId="0" applyNumberFormat="1" applyFont="1" applyAlignment="1"/>
    <xf numFmtId="175" fontId="3" fillId="0" borderId="0" xfId="0" applyNumberFormat="1" applyFont="1" applyAlignment="1"/>
    <xf numFmtId="0" fontId="1" fillId="4" borderId="0" xfId="0" applyFont="1" applyFill="1" applyAlignment="1">
      <alignment wrapText="1" indent="1"/>
    </xf>
    <xf numFmtId="176" fontId="7" fillId="4" borderId="0" xfId="0" applyNumberFormat="1" applyFont="1" applyFill="1" applyAlignment="1"/>
    <xf numFmtId="176" fontId="3" fillId="4" borderId="0" xfId="0" applyNumberFormat="1" applyFont="1" applyFill="1" applyAlignment="1"/>
    <xf numFmtId="176" fontId="7" fillId="0" borderId="0" xfId="0" applyNumberFormat="1" applyFont="1" applyAlignment="1"/>
    <xf numFmtId="176" fontId="3" fillId="0" borderId="0" xfId="0" applyNumberFormat="1" applyFont="1" applyAlignment="1"/>
    <xf numFmtId="176" fontId="3" fillId="4" borderId="0" xfId="0" applyNumberFormat="1" applyFont="1" applyFill="1" applyAlignment="1">
      <alignment horizontal="left"/>
    </xf>
    <xf numFmtId="0" fontId="3" fillId="4" borderId="0" xfId="0" applyFont="1" applyFill="1" applyAlignment="1">
      <alignment horizontal="left"/>
    </xf>
    <xf numFmtId="0" fontId="12" fillId="0" borderId="0" xfId="0" applyFont="1" applyAlignment="1">
      <alignment horizontal="left"/>
    </xf>
    <xf numFmtId="0" fontId="11" fillId="0" borderId="0" xfId="0" applyFont="1" applyAlignment="1">
      <alignment horizontal="center"/>
    </xf>
    <xf numFmtId="166" fontId="7" fillId="4" borderId="0" xfId="0" applyNumberFormat="1" applyFont="1" applyFill="1" applyAlignment="1"/>
    <xf numFmtId="171" fontId="3" fillId="4" borderId="0" xfId="0" applyNumberFormat="1" applyFont="1" applyFill="1" applyAlignment="1"/>
    <xf numFmtId="171" fontId="3" fillId="0" borderId="0" xfId="0" applyNumberFormat="1" applyFont="1" applyAlignment="1"/>
    <xf numFmtId="166" fontId="7" fillId="4" borderId="0" xfId="0" applyNumberFormat="1" applyFont="1" applyFill="1" applyAlignment="1"/>
    <xf numFmtId="166" fontId="3" fillId="4" borderId="0" xfId="0" applyNumberFormat="1" applyFont="1" applyFill="1" applyAlignment="1"/>
    <xf numFmtId="0" fontId="14" fillId="0" borderId="0" xfId="0" applyFont="1" applyAlignment="1">
      <alignment horizontal="center" wrapText="1"/>
    </xf>
    <xf numFmtId="0" fontId="2" fillId="2" borderId="0" xfId="0" applyFont="1" applyFill="1" applyAlignment="1">
      <alignment wrapText="1"/>
    </xf>
    <xf numFmtId="164" fontId="15" fillId="2" borderId="0" xfId="0" applyNumberFormat="1" applyFont="1" applyFill="1" applyAlignment="1"/>
    <xf numFmtId="167" fontId="2" fillId="2" borderId="0" xfId="0" applyNumberFormat="1" applyFont="1" applyFill="1" applyAlignment="1"/>
    <xf numFmtId="167" fontId="15" fillId="0" borderId="0" xfId="0" applyNumberFormat="1" applyFont="1" applyAlignment="1"/>
    <xf numFmtId="167" fontId="2" fillId="0" borderId="0" xfId="0" applyNumberFormat="1" applyFont="1" applyAlignment="1"/>
    <xf numFmtId="167" fontId="15" fillId="2" borderId="0" xfId="0" applyNumberFormat="1" applyFont="1" applyFill="1" applyAlignment="1"/>
    <xf numFmtId="167" fontId="2" fillId="2" borderId="0" xfId="0" applyNumberFormat="1" applyFont="1" applyFill="1" applyAlignment="1">
      <alignment horizontal="left"/>
    </xf>
    <xf numFmtId="167" fontId="2" fillId="0" borderId="0" xfId="0" applyNumberFormat="1" applyFont="1" applyAlignment="1">
      <alignment horizontal="left"/>
    </xf>
    <xf numFmtId="167" fontId="2" fillId="0" borderId="0" xfId="0" applyNumberFormat="1" applyFont="1" applyAlignment="1"/>
    <xf numFmtId="0" fontId="14" fillId="2" borderId="0" xfId="0" applyFont="1" applyFill="1" applyAlignment="1">
      <alignment wrapText="1"/>
    </xf>
    <xf numFmtId="167" fontId="15" fillId="0" borderId="0" xfId="0" applyNumberFormat="1" applyFont="1" applyAlignment="1"/>
    <xf numFmtId="167" fontId="15" fillId="2" borderId="1" xfId="0" applyNumberFormat="1" applyFont="1" applyFill="1" applyBorder="1" applyAlignment="1"/>
    <xf numFmtId="167" fontId="15" fillId="0" borderId="3" xfId="0" applyNumberFormat="1" applyFont="1" applyBorder="1" applyAlignment="1"/>
    <xf numFmtId="0" fontId="16" fillId="2" borderId="0" xfId="0" applyFont="1" applyFill="1" applyAlignment="1">
      <alignment wrapText="1"/>
    </xf>
    <xf numFmtId="0" fontId="11" fillId="0" borderId="0" xfId="0" applyFont="1" applyAlignment="1">
      <alignment horizontal="left"/>
    </xf>
    <xf numFmtId="178" fontId="14" fillId="0" borderId="1" xfId="0" applyNumberFormat="1" applyFont="1" applyBorder="1" applyAlignment="1">
      <alignment horizontal="center"/>
    </xf>
    <xf numFmtId="0" fontId="14" fillId="0" borderId="0" xfId="0" applyFont="1" applyAlignment="1">
      <alignment wrapText="1"/>
    </xf>
    <xf numFmtId="0" fontId="2" fillId="0" borderId="0" xfId="0" applyFont="1" applyAlignment="1">
      <alignment wrapText="1" indent="2"/>
    </xf>
    <xf numFmtId="0" fontId="2" fillId="2" borderId="0" xfId="0" applyFont="1" applyFill="1" applyAlignment="1">
      <alignment wrapText="1" indent="3"/>
    </xf>
    <xf numFmtId="167" fontId="15" fillId="2" borderId="3" xfId="0" applyNumberFormat="1" applyFont="1" applyFill="1" applyBorder="1" applyAlignment="1"/>
    <xf numFmtId="167" fontId="2" fillId="2" borderId="0" xfId="0" applyNumberFormat="1" applyFont="1" applyFill="1" applyAlignment="1"/>
    <xf numFmtId="178" fontId="4" fillId="0" borderId="1" xfId="0" applyNumberFormat="1" applyFont="1" applyBorder="1" applyAlignment="1">
      <alignment horizontal="center"/>
    </xf>
    <xf numFmtId="0" fontId="3" fillId="2" borderId="0" xfId="0" applyFont="1" applyFill="1" applyAlignment="1">
      <alignment wrapText="1"/>
    </xf>
    <xf numFmtId="164" fontId="3" fillId="2" borderId="0" xfId="0" applyNumberFormat="1" applyFont="1" applyFill="1" applyAlignment="1"/>
    <xf numFmtId="176" fontId="3" fillId="2" borderId="0" xfId="0" applyNumberFormat="1" applyFont="1" applyFill="1" applyAlignment="1"/>
    <xf numFmtId="176" fontId="3" fillId="2" borderId="0" xfId="0" applyNumberFormat="1" applyFont="1" applyFill="1" applyAlignment="1">
      <alignment horizontal="left"/>
    </xf>
    <xf numFmtId="167" fontId="17" fillId="0" borderId="0" xfId="0" applyNumberFormat="1" applyFont="1" applyAlignment="1">
      <alignment horizontal="left"/>
    </xf>
    <xf numFmtId="167" fontId="3" fillId="0" borderId="0" xfId="0" applyNumberFormat="1" applyFont="1" applyAlignment="1">
      <alignment horizontal="left"/>
    </xf>
    <xf numFmtId="180" fontId="3" fillId="0" borderId="0" xfId="0" applyNumberFormat="1" applyFont="1" applyAlignment="1">
      <alignment horizontal="left"/>
    </xf>
    <xf numFmtId="173" fontId="3" fillId="2" borderId="0" xfId="0" applyNumberFormat="1" applyFont="1" applyFill="1" applyAlignment="1">
      <alignment horizontal="left"/>
    </xf>
    <xf numFmtId="173" fontId="3" fillId="0" borderId="0" xfId="0" applyNumberFormat="1" applyFont="1" applyAlignment="1">
      <alignment horizontal="left"/>
    </xf>
    <xf numFmtId="180" fontId="3" fillId="2" borderId="0" xfId="0" applyNumberFormat="1" applyFont="1" applyFill="1" applyAlignment="1">
      <alignment horizontal="left"/>
    </xf>
    <xf numFmtId="0" fontId="17" fillId="0" borderId="0" xfId="0" applyFont="1" applyAlignment="1">
      <alignment horizontal="left"/>
    </xf>
    <xf numFmtId="0" fontId="17" fillId="2" borderId="0" xfId="0" applyFont="1" applyFill="1" applyAlignment="1">
      <alignment horizontal="left"/>
    </xf>
    <xf numFmtId="176" fontId="17" fillId="2" borderId="0" xfId="0" applyNumberFormat="1" applyFont="1" applyFill="1" applyAlignment="1">
      <alignment horizontal="left"/>
    </xf>
    <xf numFmtId="176" fontId="17" fillId="0" borderId="0" xfId="0" applyNumberFormat="1" applyFont="1" applyAlignment="1">
      <alignment horizontal="left"/>
    </xf>
    <xf numFmtId="167" fontId="7" fillId="2" borderId="0" xfId="0" applyNumberFormat="1" applyFont="1" applyFill="1" applyAlignment="1"/>
    <xf numFmtId="167" fontId="3" fillId="0" borderId="1" xfId="0" applyNumberFormat="1" applyFont="1" applyBorder="1" applyAlignment="1">
      <alignment horizontal="left"/>
    </xf>
    <xf numFmtId="175" fontId="7" fillId="2" borderId="0" xfId="0" applyNumberFormat="1" applyFont="1" applyFill="1" applyAlignment="1"/>
    <xf numFmtId="0" fontId="23" fillId="4" borderId="0" xfId="0" applyFont="1" applyFill="1" applyAlignment="1">
      <alignment wrapText="1" indent="4"/>
    </xf>
    <xf numFmtId="0" fontId="23" fillId="0" borderId="0" xfId="0" applyFont="1" applyAlignment="1">
      <alignment wrapText="1"/>
    </xf>
    <xf numFmtId="0" fontId="23" fillId="0" borderId="0" xfId="0" applyFont="1" applyAlignment="1">
      <alignment wrapText="1" indent="3"/>
    </xf>
    <xf numFmtId="0" fontId="23" fillId="2" borderId="0" xfId="0" applyFont="1" applyFill="1" applyAlignment="1">
      <alignment wrapText="1" indent="3"/>
    </xf>
    <xf numFmtId="0" fontId="23" fillId="0" borderId="0" xfId="0" applyFont="1" applyAlignment="1">
      <alignment horizontal="left"/>
    </xf>
    <xf numFmtId="0" fontId="23" fillId="0" borderId="1" xfId="0" applyFont="1" applyBorder="1" applyAlignment="1">
      <alignment horizontal="center" wrapText="1"/>
    </xf>
    <xf numFmtId="0" fontId="23" fillId="0" borderId="0" xfId="0" applyFont="1" applyAlignment="1">
      <alignment horizontal="center"/>
    </xf>
    <xf numFmtId="0" fontId="23" fillId="2" borderId="0" xfId="0" applyFont="1" applyFill="1" applyAlignment="1">
      <alignment horizontal="left"/>
    </xf>
    <xf numFmtId="164" fontId="23" fillId="0" borderId="0" xfId="0" applyNumberFormat="1" applyFont="1" applyAlignment="1">
      <alignment horizontal="left"/>
    </xf>
    <xf numFmtId="166" fontId="23" fillId="0" borderId="0" xfId="0" applyNumberFormat="1" applyFont="1" applyAlignment="1">
      <alignment horizontal="left"/>
    </xf>
    <xf numFmtId="0" fontId="23" fillId="2" borderId="0" xfId="0" applyFont="1" applyFill="1" applyAlignment="1">
      <alignment wrapText="1" indent="1"/>
    </xf>
    <xf numFmtId="167" fontId="23" fillId="2" borderId="0" xfId="0" applyNumberFormat="1" applyFont="1" applyFill="1" applyAlignment="1">
      <alignment horizontal="left"/>
    </xf>
    <xf numFmtId="166" fontId="23" fillId="2" borderId="0" xfId="0" applyNumberFormat="1" applyFont="1" applyFill="1" applyAlignment="1">
      <alignment horizontal="left"/>
    </xf>
    <xf numFmtId="0" fontId="23" fillId="0" borderId="0" xfId="0" applyFont="1" applyAlignment="1">
      <alignment wrapText="1" indent="2"/>
    </xf>
    <xf numFmtId="167" fontId="23" fillId="0" borderId="0" xfId="0" applyNumberFormat="1" applyFont="1" applyAlignment="1">
      <alignment horizontal="left"/>
    </xf>
    <xf numFmtId="164" fontId="23" fillId="0" borderId="0" xfId="0" applyNumberFormat="1" applyFont="1" applyAlignment="1"/>
    <xf numFmtId="166" fontId="23" fillId="0" borderId="0" xfId="0" applyNumberFormat="1" applyFont="1" applyAlignment="1"/>
    <xf numFmtId="0" fontId="23" fillId="2" borderId="0" xfId="0" applyFont="1" applyFill="1" applyAlignment="1">
      <alignment wrapText="1" indent="2"/>
    </xf>
    <xf numFmtId="167" fontId="23" fillId="2" borderId="1" xfId="0" applyNumberFormat="1" applyFont="1" applyFill="1" applyBorder="1" applyAlignment="1"/>
    <xf numFmtId="167" fontId="23" fillId="2" borderId="0" xfId="0" applyNumberFormat="1" applyFont="1" applyFill="1" applyAlignment="1"/>
    <xf numFmtId="166" fontId="23" fillId="2" borderId="1" xfId="0" applyNumberFormat="1" applyFont="1" applyFill="1" applyBorder="1" applyAlignment="1"/>
    <xf numFmtId="166" fontId="23" fillId="2" borderId="0" xfId="0" applyNumberFormat="1" applyFont="1" applyFill="1" applyAlignment="1"/>
    <xf numFmtId="167" fontId="23" fillId="0" borderId="3" xfId="0" applyNumberFormat="1" applyFont="1" applyBorder="1" applyAlignment="1"/>
    <xf numFmtId="167" fontId="23" fillId="0" borderId="0" xfId="0" applyNumberFormat="1" applyFont="1" applyAlignment="1"/>
    <xf numFmtId="166" fontId="23" fillId="0" borderId="3" xfId="0" applyNumberFormat="1" applyFont="1" applyBorder="1" applyAlignment="1"/>
    <xf numFmtId="167" fontId="23" fillId="0" borderId="1" xfId="0" applyNumberFormat="1" applyFont="1" applyBorder="1" applyAlignment="1"/>
    <xf numFmtId="166" fontId="23" fillId="0" borderId="1" xfId="0" applyNumberFormat="1" applyFont="1" applyBorder="1" applyAlignment="1"/>
    <xf numFmtId="167" fontId="23" fillId="2" borderId="3" xfId="0" applyNumberFormat="1" applyFont="1" applyFill="1" applyBorder="1" applyAlignment="1"/>
    <xf numFmtId="166" fontId="23" fillId="2" borderId="3" xfId="0" applyNumberFormat="1" applyFont="1" applyFill="1" applyBorder="1" applyAlignment="1"/>
    <xf numFmtId="0" fontId="23" fillId="0" borderId="0" xfId="0" applyFont="1" applyAlignment="1">
      <alignment wrapText="1" indent="4"/>
    </xf>
    <xf numFmtId="164" fontId="23" fillId="0" borderId="4" xfId="0" applyNumberFormat="1" applyFont="1" applyBorder="1" applyAlignment="1"/>
    <xf numFmtId="0" fontId="23" fillId="2" borderId="0" xfId="0" applyFont="1" applyFill="1" applyAlignment="1">
      <alignment horizontal="left" indent="4"/>
    </xf>
    <xf numFmtId="164" fontId="23" fillId="2" borderId="0" xfId="0" applyNumberFormat="1" applyFont="1" applyFill="1" applyAlignment="1"/>
    <xf numFmtId="0" fontId="24" fillId="0" borderId="0" xfId="0" applyFont="1" applyAlignment="1">
      <alignment horizontal="center"/>
    </xf>
    <xf numFmtId="168" fontId="23" fillId="0" borderId="0" xfId="0" applyNumberFormat="1" applyFont="1" applyAlignment="1"/>
    <xf numFmtId="168" fontId="23" fillId="0" borderId="0" xfId="0" applyNumberFormat="1" applyFont="1" applyAlignment="1">
      <alignment horizontal="left"/>
    </xf>
    <xf numFmtId="169" fontId="23" fillId="2" borderId="0" xfId="0" applyNumberFormat="1" applyFont="1" applyFill="1" applyAlignment="1">
      <alignment horizontal="left"/>
    </xf>
    <xf numFmtId="169" fontId="23" fillId="0" borderId="0" xfId="0" applyNumberFormat="1" applyFont="1" applyAlignment="1">
      <alignment horizontal="left"/>
    </xf>
    <xf numFmtId="0" fontId="23" fillId="2" borderId="0" xfId="0" applyFont="1" applyFill="1" applyAlignment="1">
      <alignment wrapText="1"/>
    </xf>
    <xf numFmtId="168" fontId="23" fillId="2" borderId="0" xfId="0" applyNumberFormat="1" applyFont="1" applyFill="1" applyAlignment="1"/>
    <xf numFmtId="0" fontId="23" fillId="0" borderId="1" xfId="0" applyFont="1" applyBorder="1" applyAlignment="1">
      <alignment horizontal="center"/>
    </xf>
    <xf numFmtId="0" fontId="24" fillId="0" borderId="0" xfId="0" applyFont="1" applyAlignment="1">
      <alignment horizontal="left"/>
    </xf>
    <xf numFmtId="166" fontId="24" fillId="0" borderId="1" xfId="0" applyNumberFormat="1" applyFont="1" applyBorder="1" applyAlignment="1">
      <alignment horizontal="center"/>
    </xf>
    <xf numFmtId="0" fontId="23" fillId="0" borderId="0" xfId="0" applyFont="1" applyAlignment="1"/>
    <xf numFmtId="0" fontId="23" fillId="2" borderId="2" xfId="0" applyFont="1" applyFill="1" applyBorder="1" applyAlignment="1">
      <alignment horizontal="center" wrapText="1"/>
    </xf>
    <xf numFmtId="0" fontId="24" fillId="2" borderId="0" xfId="0" applyFont="1" applyFill="1" applyAlignment="1">
      <alignment horizontal="left"/>
    </xf>
    <xf numFmtId="0" fontId="23" fillId="2" borderId="0" xfId="0" applyFont="1" applyFill="1" applyAlignment="1"/>
    <xf numFmtId="0" fontId="23" fillId="0" borderId="0" xfId="0" applyFont="1" applyAlignment="1">
      <alignment horizontal="left" indent="1"/>
    </xf>
    <xf numFmtId="0" fontId="23" fillId="0" borderId="0" xfId="0" applyFont="1" applyAlignment="1">
      <alignment horizontal="justify"/>
    </xf>
    <xf numFmtId="0" fontId="23" fillId="2" borderId="0" xfId="0" applyFont="1" applyFill="1" applyAlignment="1">
      <alignment horizontal="justify"/>
    </xf>
    <xf numFmtId="165" fontId="23" fillId="0" borderId="0" xfId="0" applyNumberFormat="1" applyFont="1" applyAlignment="1">
      <alignment horizontal="left"/>
    </xf>
    <xf numFmtId="165" fontId="23" fillId="2" borderId="0" xfId="0" applyNumberFormat="1" applyFont="1" applyFill="1" applyAlignment="1">
      <alignment horizontal="left"/>
    </xf>
    <xf numFmtId="165" fontId="23" fillId="2" borderId="0" xfId="0" applyNumberFormat="1" applyFont="1" applyFill="1" applyAlignment="1"/>
    <xf numFmtId="0" fontId="23" fillId="0" borderId="0" xfId="0" applyFont="1" applyAlignment="1">
      <alignment wrapText="1" indent="1"/>
    </xf>
    <xf numFmtId="0" fontId="23" fillId="2" borderId="1" xfId="0" applyFont="1" applyFill="1" applyBorder="1" applyAlignment="1">
      <alignment horizontal="center"/>
    </xf>
    <xf numFmtId="166" fontId="24" fillId="2" borderId="1" xfId="0" applyNumberFormat="1" applyFont="1" applyFill="1" applyBorder="1" applyAlignment="1">
      <alignment horizontal="center"/>
    </xf>
    <xf numFmtId="0" fontId="23" fillId="2" borderId="3" xfId="0" applyFont="1" applyFill="1" applyBorder="1" applyAlignment="1">
      <alignment wrapText="1"/>
    </xf>
    <xf numFmtId="164" fontId="23" fillId="2" borderId="0" xfId="0" applyNumberFormat="1" applyFont="1" applyFill="1" applyAlignment="1">
      <alignment horizontal="left"/>
    </xf>
    <xf numFmtId="168" fontId="23" fillId="2" borderId="0" xfId="0" applyNumberFormat="1" applyFont="1" applyFill="1" applyAlignment="1">
      <alignment horizontal="left"/>
    </xf>
    <xf numFmtId="170" fontId="23" fillId="0" borderId="0" xfId="0" applyNumberFormat="1" applyFont="1" applyAlignment="1">
      <alignment horizontal="left"/>
    </xf>
    <xf numFmtId="170" fontId="23" fillId="0" borderId="0" xfId="0" applyNumberFormat="1" applyFont="1" applyAlignment="1"/>
    <xf numFmtId="171" fontId="23" fillId="2" borderId="0" xfId="0" applyNumberFormat="1" applyFont="1" applyFill="1" applyAlignment="1"/>
    <xf numFmtId="172" fontId="23" fillId="0" borderId="0" xfId="0" applyNumberFormat="1" applyFont="1" applyAlignment="1"/>
    <xf numFmtId="0" fontId="23" fillId="2" borderId="0" xfId="0" applyFont="1" applyFill="1" applyAlignment="1">
      <alignment horizontal="left" indent="1"/>
    </xf>
    <xf numFmtId="173" fontId="23" fillId="3" borderId="0" xfId="0" applyNumberFormat="1" applyFont="1" applyFill="1" applyAlignment="1"/>
    <xf numFmtId="0" fontId="25" fillId="2" borderId="0" xfId="0" applyFont="1" applyFill="1" applyAlignment="1">
      <alignment horizontal="center"/>
    </xf>
    <xf numFmtId="0" fontId="25" fillId="0" borderId="0" xfId="0" applyFont="1" applyAlignment="1">
      <alignment horizontal="justify"/>
    </xf>
    <xf numFmtId="0" fontId="25" fillId="2" borderId="0" xfId="0" applyFont="1" applyFill="1" applyAlignment="1">
      <alignment horizontal="left"/>
    </xf>
    <xf numFmtId="0" fontId="25" fillId="2" borderId="0" xfId="0" applyFont="1" applyFill="1" applyAlignment="1">
      <alignment horizontal="justify"/>
    </xf>
    <xf numFmtId="0" fontId="25" fillId="0" borderId="0" xfId="0" applyFont="1" applyAlignment="1">
      <alignment horizontal="left"/>
    </xf>
    <xf numFmtId="0" fontId="23" fillId="5" borderId="0" xfId="0" applyFont="1" applyFill="1" applyAlignment="1">
      <alignment horizontal="left" indent="1"/>
    </xf>
    <xf numFmtId="0" fontId="23" fillId="5" borderId="0" xfId="0" applyFont="1" applyFill="1" applyAlignment="1">
      <alignment horizontal="left"/>
    </xf>
    <xf numFmtId="0" fontId="25" fillId="5" borderId="0" xfId="0" applyFont="1" applyFill="1" applyAlignment="1">
      <alignment horizontal="justify"/>
    </xf>
    <xf numFmtId="0" fontId="26" fillId="0" borderId="0" xfId="0" applyFont="1" applyAlignment="1">
      <alignment horizontal="left"/>
    </xf>
    <xf numFmtId="0" fontId="23" fillId="0" borderId="0" xfId="0" applyFont="1" applyFill="1" applyAlignment="1">
      <alignment horizontal="left" indent="1"/>
    </xf>
    <xf numFmtId="0" fontId="23" fillId="0" borderId="0" xfId="0" applyFont="1" applyFill="1" applyAlignment="1">
      <alignment horizontal="left"/>
    </xf>
    <xf numFmtId="0" fontId="25" fillId="0" borderId="0" xfId="0" applyFont="1" applyFill="1" applyAlignment="1">
      <alignment horizontal="justify"/>
    </xf>
    <xf numFmtId="0" fontId="26" fillId="0" borderId="0" xfId="0" applyFont="1" applyFill="1" applyAlignment="1">
      <alignment horizontal="left"/>
    </xf>
    <xf numFmtId="0" fontId="0" fillId="0" borderId="0" xfId="0" applyFill="1" applyAlignment="1">
      <alignment wrapText="1"/>
    </xf>
    <xf numFmtId="0" fontId="23" fillId="5" borderId="0" xfId="0" applyFont="1" applyFill="1" applyAlignment="1">
      <alignment wrapText="1" indent="1"/>
    </xf>
    <xf numFmtId="164" fontId="23" fillId="5" borderId="0" xfId="0" applyNumberFormat="1" applyFont="1" applyFill="1" applyAlignment="1">
      <alignment horizontal="left"/>
    </xf>
    <xf numFmtId="164" fontId="23" fillId="5" borderId="0" xfId="0" applyNumberFormat="1" applyFont="1" applyFill="1" applyAlignment="1"/>
    <xf numFmtId="0" fontId="23" fillId="0" borderId="0" xfId="0" applyFont="1" applyFill="1" applyAlignment="1">
      <alignment wrapText="1" indent="1"/>
    </xf>
    <xf numFmtId="171" fontId="23" fillId="0" borderId="0" xfId="0" applyNumberFormat="1" applyFont="1" applyFill="1" applyAlignment="1">
      <alignment horizontal="left"/>
    </xf>
    <xf numFmtId="164" fontId="23" fillId="0" borderId="0" xfId="0" applyNumberFormat="1" applyFont="1" applyFill="1" applyAlignment="1"/>
    <xf numFmtId="171" fontId="23" fillId="5" borderId="0" xfId="0" applyNumberFormat="1" applyFont="1" applyFill="1" applyAlignment="1"/>
    <xf numFmtId="171" fontId="23" fillId="0" borderId="0" xfId="0" applyNumberFormat="1" applyFont="1" applyFill="1" applyAlignment="1"/>
    <xf numFmtId="0" fontId="26" fillId="5" borderId="0" xfId="0" applyFont="1" applyFill="1" applyAlignment="1">
      <alignment horizontal="left"/>
    </xf>
    <xf numFmtId="0" fontId="23" fillId="5" borderId="1" xfId="0" applyFont="1" applyFill="1" applyBorder="1" applyAlignment="1">
      <alignment horizontal="center"/>
    </xf>
    <xf numFmtId="0" fontId="24" fillId="5" borderId="0" xfId="0" applyFont="1" applyFill="1" applyAlignment="1">
      <alignment horizontal="left"/>
    </xf>
    <xf numFmtId="166" fontId="24" fillId="5" borderId="1" xfId="0" applyNumberFormat="1" applyFont="1" applyFill="1" applyBorder="1" applyAlignment="1">
      <alignment horizontal="center"/>
    </xf>
    <xf numFmtId="0" fontId="23" fillId="0" borderId="2" xfId="0" applyFont="1" applyFill="1" applyBorder="1" applyAlignment="1">
      <alignment horizontal="center" wrapText="1"/>
    </xf>
    <xf numFmtId="0" fontId="24" fillId="0" borderId="0" xfId="0" applyFont="1" applyFill="1" applyAlignment="1">
      <alignment horizontal="left"/>
    </xf>
    <xf numFmtId="0" fontId="23" fillId="5" borderId="3" xfId="0" applyFont="1" applyFill="1" applyBorder="1" applyAlignment="1">
      <alignment wrapText="1"/>
    </xf>
    <xf numFmtId="166" fontId="23" fillId="0" borderId="0" xfId="0" applyNumberFormat="1" applyFont="1" applyFill="1" applyAlignment="1">
      <alignment horizontal="left"/>
    </xf>
    <xf numFmtId="167" fontId="26" fillId="0" borderId="0" xfId="0" applyNumberFormat="1" applyFont="1" applyFill="1" applyAlignment="1">
      <alignment horizontal="left"/>
    </xf>
    <xf numFmtId="165" fontId="23" fillId="0" borderId="0" xfId="0" applyNumberFormat="1" applyFont="1" applyFill="1" applyAlignment="1">
      <alignment horizontal="left"/>
    </xf>
    <xf numFmtId="167" fontId="23" fillId="0" borderId="0" xfId="0" applyNumberFormat="1" applyFont="1" applyFill="1" applyAlignment="1"/>
    <xf numFmtId="165" fontId="23" fillId="5" borderId="0" xfId="0" applyNumberFormat="1" applyFont="1" applyFill="1" applyAlignment="1">
      <alignment horizontal="left"/>
    </xf>
    <xf numFmtId="164" fontId="23" fillId="5" borderId="4" xfId="0" applyNumberFormat="1" applyFont="1" applyFill="1" applyBorder="1" applyAlignment="1"/>
    <xf numFmtId="165" fontId="24" fillId="0" borderId="0" xfId="0" applyNumberFormat="1" applyFont="1" applyFill="1" applyAlignment="1">
      <alignment horizontal="center"/>
    </xf>
    <xf numFmtId="0" fontId="23" fillId="0" borderId="0" xfId="0" applyFont="1" applyFill="1" applyAlignment="1">
      <alignment horizontal="justify"/>
    </xf>
    <xf numFmtId="0" fontId="23" fillId="0" borderId="0" xfId="0" applyFont="1" applyFill="1" applyAlignment="1">
      <alignment wrapText="1"/>
    </xf>
    <xf numFmtId="164" fontId="23" fillId="0" borderId="0" xfId="0" applyNumberFormat="1" applyFont="1" applyFill="1" applyAlignment="1">
      <alignment horizontal="left"/>
    </xf>
    <xf numFmtId="167" fontId="23" fillId="0" borderId="0" xfId="0" applyNumberFormat="1" applyFont="1" applyFill="1" applyAlignment="1">
      <alignment horizontal="left"/>
    </xf>
    <xf numFmtId="171" fontId="23" fillId="5" borderId="0" xfId="0" applyNumberFormat="1" applyFont="1" applyFill="1" applyAlignment="1">
      <alignment horizontal="left"/>
    </xf>
    <xf numFmtId="0" fontId="23" fillId="5" borderId="0" xfId="0" applyFont="1" applyFill="1" applyAlignment="1">
      <alignment horizontal="right" wrapText="1"/>
    </xf>
    <xf numFmtId="0" fontId="23" fillId="5" borderId="0" xfId="0" applyFont="1" applyFill="1" applyAlignment="1">
      <alignment horizontal="justify"/>
    </xf>
    <xf numFmtId="166" fontId="23" fillId="5" borderId="0" xfId="0" applyNumberFormat="1" applyFont="1" applyFill="1" applyAlignment="1">
      <alignment horizontal="left"/>
    </xf>
    <xf numFmtId="0" fontId="24" fillId="4" borderId="1" xfId="0" applyFont="1" applyFill="1" applyBorder="1" applyAlignment="1">
      <alignment horizontal="center" wrapText="1"/>
    </xf>
    <xf numFmtId="164" fontId="26" fillId="0" borderId="4" xfId="0" applyNumberFormat="1" applyFont="1" applyFill="1" applyBorder="1" applyAlignment="1"/>
    <xf numFmtId="167" fontId="26" fillId="0" borderId="0" xfId="0" applyNumberFormat="1" applyFont="1" applyFill="1" applyAlignment="1"/>
    <xf numFmtId="167" fontId="26" fillId="5" borderId="0" xfId="0" applyNumberFormat="1" applyFont="1" applyFill="1" applyAlignment="1"/>
    <xf numFmtId="0" fontId="27" fillId="0" borderId="0" xfId="0" applyFont="1" applyFill="1" applyAlignment="1">
      <alignment wrapText="1"/>
    </xf>
    <xf numFmtId="0" fontId="26" fillId="5" borderId="0" xfId="0" applyFont="1" applyFill="1" applyAlignment="1">
      <alignment wrapText="1"/>
    </xf>
    <xf numFmtId="0" fontId="26" fillId="0" borderId="0" xfId="0" applyFont="1" applyFill="1" applyAlignment="1">
      <alignment wrapText="1"/>
    </xf>
    <xf numFmtId="167" fontId="26" fillId="5" borderId="1" xfId="0" applyNumberFormat="1" applyFont="1" applyFill="1" applyBorder="1" applyAlignment="1"/>
    <xf numFmtId="0" fontId="26" fillId="5" borderId="0" xfId="0" applyFont="1" applyFill="1" applyAlignment="1">
      <alignment wrapText="1" indent="1"/>
    </xf>
    <xf numFmtId="167" fontId="26" fillId="5" borderId="0" xfId="0" applyNumberFormat="1" applyFont="1" applyFill="1" applyAlignment="1">
      <alignment horizontal="left"/>
    </xf>
    <xf numFmtId="167" fontId="26" fillId="5" borderId="2" xfId="0" applyNumberFormat="1" applyFont="1" applyFill="1" applyBorder="1" applyAlignment="1"/>
    <xf numFmtId="175" fontId="26" fillId="0" borderId="4" xfId="0" applyNumberFormat="1" applyFont="1" applyFill="1" applyBorder="1" applyAlignment="1"/>
    <xf numFmtId="0" fontId="25" fillId="0" borderId="0" xfId="0" applyFont="1" applyFill="1" applyAlignment="1">
      <alignment horizontal="left"/>
    </xf>
    <xf numFmtId="167" fontId="26" fillId="0" borderId="1" xfId="0" applyNumberFormat="1" applyFont="1" applyFill="1" applyBorder="1" applyAlignment="1"/>
    <xf numFmtId="0" fontId="26" fillId="5" borderId="0" xfId="0" applyFont="1" applyFill="1" applyAlignment="1">
      <alignment wrapText="1" indent="2"/>
    </xf>
    <xf numFmtId="167" fontId="26" fillId="0" borderId="3" xfId="0" applyNumberFormat="1" applyFont="1" applyFill="1" applyBorder="1" applyAlignment="1"/>
    <xf numFmtId="169" fontId="26" fillId="5" borderId="5" xfId="0" applyNumberFormat="1" applyFont="1" applyFill="1" applyBorder="1" applyAlignment="1"/>
    <xf numFmtId="165" fontId="26" fillId="5" borderId="0" xfId="0" applyNumberFormat="1" applyFont="1" applyFill="1" applyAlignment="1"/>
    <xf numFmtId="169" fontId="26" fillId="0" borderId="5" xfId="0" applyNumberFormat="1" applyFont="1" applyFill="1" applyBorder="1" applyAlignment="1"/>
    <xf numFmtId="165" fontId="26" fillId="0" borderId="0" xfId="0" applyNumberFormat="1" applyFont="1" applyFill="1" applyAlignment="1"/>
    <xf numFmtId="169" fontId="26" fillId="0" borderId="0" xfId="0" applyNumberFormat="1" applyFont="1" applyFill="1" applyAlignment="1"/>
    <xf numFmtId="167" fontId="26" fillId="5" borderId="5" xfId="0" applyNumberFormat="1" applyFont="1" applyFill="1" applyBorder="1" applyAlignment="1"/>
    <xf numFmtId="0" fontId="26" fillId="0" borderId="0" xfId="0" applyFont="1" applyFill="1" applyAlignment="1">
      <alignment wrapText="1" indent="1"/>
    </xf>
    <xf numFmtId="167" fontId="26" fillId="0" borderId="6" xfId="0" applyNumberFormat="1" applyFont="1" applyFill="1" applyBorder="1" applyAlignment="1"/>
    <xf numFmtId="164" fontId="26" fillId="0" borderId="0" xfId="0" applyNumberFormat="1" applyFont="1" applyFill="1" applyAlignment="1"/>
    <xf numFmtId="0" fontId="27" fillId="5" borderId="0" xfId="0" applyFont="1" applyFill="1" applyAlignment="1">
      <alignment wrapText="1"/>
    </xf>
    <xf numFmtId="0" fontId="4" fillId="0" borderId="1" xfId="0" applyFont="1" applyBorder="1" applyAlignment="1">
      <alignment horizontal="center" wrapText="1"/>
    </xf>
    <xf numFmtId="0" fontId="28" fillId="0" borderId="0" xfId="0" applyFont="1" applyAlignment="1">
      <alignment wrapText="1"/>
    </xf>
    <xf numFmtId="44" fontId="23" fillId="2" borderId="0" xfId="1" applyFont="1" applyFill="1" applyAlignment="1">
      <alignment horizontal="left"/>
    </xf>
    <xf numFmtId="44" fontId="23" fillId="2" borderId="0" xfId="1" applyFont="1" applyFill="1" applyAlignment="1">
      <alignment horizontal="justify"/>
    </xf>
    <xf numFmtId="166" fontId="23" fillId="0" borderId="0" xfId="0" applyNumberFormat="1" applyFont="1" applyAlignment="1">
      <alignment horizontal="right"/>
    </xf>
    <xf numFmtId="0" fontId="23" fillId="0" borderId="0" xfId="0" applyFont="1" applyAlignment="1">
      <alignment horizontal="right"/>
    </xf>
    <xf numFmtId="0" fontId="3" fillId="0" borderId="0" xfId="0" applyFont="1" applyFill="1" applyAlignment="1">
      <alignment wrapText="1" indent="1"/>
    </xf>
    <xf numFmtId="49" fontId="3" fillId="0" borderId="0" xfId="0" applyNumberFormat="1" applyFont="1" applyAlignment="1">
      <alignment horizontal="right"/>
    </xf>
    <xf numFmtId="49" fontId="3" fillId="4" borderId="0" xfId="0" applyNumberFormat="1" applyFont="1" applyFill="1" applyAlignment="1">
      <alignment horizontal="right"/>
    </xf>
    <xf numFmtId="176" fontId="7" fillId="4" borderId="0" xfId="0" applyNumberFormat="1" applyFont="1" applyFill="1" applyBorder="1" applyAlignment="1"/>
    <xf numFmtId="175" fontId="7" fillId="0" borderId="4" xfId="0" applyNumberFormat="1" applyFont="1" applyBorder="1" applyAlignment="1"/>
    <xf numFmtId="175" fontId="3" fillId="0" borderId="4" xfId="0" applyNumberFormat="1" applyFont="1" applyBorder="1" applyAlignment="1"/>
    <xf numFmtId="0" fontId="2" fillId="0" borderId="0" xfId="0" applyFont="1" applyFill="1" applyAlignment="1">
      <alignment wrapText="1"/>
    </xf>
    <xf numFmtId="167" fontId="15" fillId="0" borderId="0" xfId="0" applyNumberFormat="1" applyFont="1" applyFill="1" applyAlignment="1"/>
    <xf numFmtId="167" fontId="2" fillId="0" borderId="0" xfId="0" applyNumberFormat="1" applyFont="1" applyFill="1" applyAlignment="1"/>
    <xf numFmtId="167" fontId="15" fillId="0" borderId="1" xfId="0" applyNumberFormat="1" applyFont="1" applyFill="1" applyBorder="1" applyAlignment="1"/>
    <xf numFmtId="0" fontId="11" fillId="0" borderId="0" xfId="0" applyFont="1" applyFill="1" applyAlignment="1">
      <alignment horizontal="left"/>
    </xf>
    <xf numFmtId="0" fontId="14" fillId="0" borderId="0" xfId="0" applyFont="1" applyFill="1" applyAlignment="1">
      <alignment wrapText="1"/>
    </xf>
    <xf numFmtId="0" fontId="2" fillId="5" borderId="0" xfId="0" applyFont="1" applyFill="1" applyAlignment="1">
      <alignment wrapText="1" indent="2"/>
    </xf>
    <xf numFmtId="167" fontId="15" fillId="5" borderId="3" xfId="0" applyNumberFormat="1" applyFont="1" applyFill="1" applyBorder="1" applyAlignment="1"/>
    <xf numFmtId="167" fontId="2" fillId="5" borderId="0" xfId="0" applyNumberFormat="1" applyFont="1" applyFill="1" applyAlignment="1"/>
    <xf numFmtId="0" fontId="2" fillId="5" borderId="0" xfId="0" applyFont="1" applyFill="1" applyAlignment="1">
      <alignment wrapText="1"/>
    </xf>
    <xf numFmtId="167" fontId="15" fillId="5" borderId="0" xfId="0" applyNumberFormat="1" applyFont="1" applyFill="1" applyAlignment="1"/>
    <xf numFmtId="0" fontId="4" fillId="5" borderId="1" xfId="0" applyFont="1" applyFill="1" applyBorder="1" applyAlignment="1">
      <alignment wrapText="1"/>
    </xf>
    <xf numFmtId="0" fontId="4" fillId="5" borderId="0" xfId="0" applyFont="1" applyFill="1" applyAlignment="1">
      <alignment horizontal="center"/>
    </xf>
    <xf numFmtId="0" fontId="1" fillId="5" borderId="1" xfId="0" applyFont="1" applyFill="1" applyBorder="1" applyAlignment="1">
      <alignment horizontal="center" wrapText="1"/>
    </xf>
    <xf numFmtId="0" fontId="12" fillId="5" borderId="0" xfId="0" applyFont="1" applyFill="1" applyAlignment="1">
      <alignment horizontal="left"/>
    </xf>
    <xf numFmtId="0" fontId="4" fillId="5" borderId="1" xfId="0" applyFont="1" applyFill="1" applyBorder="1" applyAlignment="1">
      <alignment horizontal="center" wrapText="1"/>
    </xf>
    <xf numFmtId="0" fontId="1" fillId="2" borderId="0" xfId="0" applyFont="1" applyFill="1" applyAlignment="1">
      <alignment wrapText="1"/>
    </xf>
    <xf numFmtId="0" fontId="1" fillId="0" borderId="0" xfId="0" applyFont="1" applyAlignment="1">
      <alignment wrapText="1"/>
    </xf>
    <xf numFmtId="0" fontId="1" fillId="0" borderId="0" xfId="0" applyFont="1" applyAlignment="1">
      <alignment horizontal="left"/>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4" fillId="0" borderId="0" xfId="0" applyFont="1" applyAlignment="1">
      <alignment horizontal="center" wrapText="1"/>
    </xf>
    <xf numFmtId="0" fontId="1" fillId="2" borderId="0" xfId="0" applyFont="1" applyFill="1" applyAlignment="1">
      <alignment horizontal="center" wrapText="1"/>
    </xf>
    <xf numFmtId="0" fontId="3" fillId="0" borderId="0" xfId="0" applyFont="1" applyAlignment="1">
      <alignment horizontal="left"/>
    </xf>
    <xf numFmtId="164" fontId="3" fillId="0" borderId="0" xfId="0" applyNumberFormat="1" applyFont="1" applyAlignment="1"/>
    <xf numFmtId="0" fontId="3" fillId="2" borderId="0" xfId="0" applyFont="1" applyFill="1" applyAlignment="1">
      <alignment horizontal="left"/>
    </xf>
    <xf numFmtId="176" fontId="3" fillId="0" borderId="0" xfId="0" applyNumberFormat="1" applyFont="1" applyAlignment="1"/>
    <xf numFmtId="176" fontId="3" fillId="0" borderId="0" xfId="0" applyNumberFormat="1" applyFont="1" applyAlignment="1">
      <alignment horizontal="left"/>
    </xf>
    <xf numFmtId="167" fontId="3" fillId="2" borderId="0" xfId="0" applyNumberFormat="1" applyFont="1" applyFill="1" applyAlignment="1">
      <alignment horizontal="left"/>
    </xf>
    <xf numFmtId="0" fontId="1" fillId="0" borderId="0" xfId="0" applyFont="1" applyAlignment="1">
      <alignment horizontal="center" wrapText="1"/>
    </xf>
    <xf numFmtId="0" fontId="1" fillId="0" borderId="0" xfId="0" applyFont="1" applyAlignment="1">
      <alignment horizontal="justify" wrapText="1"/>
    </xf>
    <xf numFmtId="0" fontId="0" fillId="0" borderId="0" xfId="0" applyAlignment="1">
      <alignment wrapText="1"/>
    </xf>
    <xf numFmtId="0" fontId="10" fillId="0" borderId="0" xfId="0" applyFont="1" applyAlignment="1">
      <alignment horizontal="left"/>
    </xf>
    <xf numFmtId="0" fontId="1" fillId="2" borderId="0" xfId="0" applyFont="1" applyFill="1" applyAlignment="1">
      <alignment wrapText="1"/>
    </xf>
    <xf numFmtId="0" fontId="2" fillId="3" borderId="0" xfId="0" applyFont="1" applyFill="1" applyAlignment="1">
      <alignment horizontal="left"/>
    </xf>
    <xf numFmtId="0" fontId="2" fillId="2" borderId="0" xfId="0" applyFont="1" applyFill="1" applyAlignment="1">
      <alignment horizontal="left"/>
    </xf>
    <xf numFmtId="0" fontId="1"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4" fillId="2" borderId="1" xfId="0" applyFont="1" applyFill="1" applyBorder="1" applyAlignment="1">
      <alignment horizontal="center" wrapText="1"/>
    </xf>
    <xf numFmtId="0" fontId="2" fillId="2" borderId="1" xfId="0" applyFont="1" applyFill="1" applyBorder="1" applyAlignment="1">
      <alignment horizontal="left"/>
    </xf>
    <xf numFmtId="0" fontId="2" fillId="0" borderId="1" xfId="0" applyFont="1" applyBorder="1" applyAlignment="1">
      <alignment horizontal="left"/>
    </xf>
    <xf numFmtId="0" fontId="5" fillId="3" borderId="0" xfId="0" applyFont="1" applyFill="1" applyAlignment="1">
      <alignment horizontal="center" wrapText="1"/>
    </xf>
    <xf numFmtId="0" fontId="24" fillId="0" borderId="2" xfId="0" applyFont="1" applyFill="1" applyBorder="1" applyAlignment="1">
      <alignment horizontal="center" wrapText="1"/>
    </xf>
    <xf numFmtId="0" fontId="25" fillId="5" borderId="3" xfId="0" applyFont="1" applyFill="1" applyBorder="1" applyAlignment="1">
      <alignment horizontal="center" wrapText="1"/>
    </xf>
    <xf numFmtId="0" fontId="0" fillId="0" borderId="0" xfId="0" applyAlignment="1"/>
    <xf numFmtId="0" fontId="25" fillId="2" borderId="0" xfId="0" applyFont="1" applyFill="1" applyAlignment="1">
      <alignment horizontal="center" wrapText="1"/>
    </xf>
    <xf numFmtId="166" fontId="25" fillId="0" borderId="0" xfId="0" applyNumberFormat="1" applyFont="1" applyAlignment="1">
      <alignment horizontal="left"/>
    </xf>
    <xf numFmtId="0" fontId="25" fillId="0" borderId="0" xfId="0" applyFont="1" applyAlignment="1">
      <alignment horizontal="left"/>
    </xf>
    <xf numFmtId="0" fontId="25" fillId="0" borderId="0" xfId="0" applyFont="1" applyAlignment="1">
      <alignment wrapText="1"/>
    </xf>
    <xf numFmtId="0" fontId="24" fillId="5" borderId="1" xfId="0" applyFont="1" applyFill="1" applyBorder="1" applyAlignment="1">
      <alignment horizontal="center" wrapText="1"/>
    </xf>
    <xf numFmtId="0" fontId="25" fillId="0" borderId="3" xfId="0" applyFont="1" applyFill="1" applyBorder="1" applyAlignment="1">
      <alignment horizontal="center" wrapText="1"/>
    </xf>
    <xf numFmtId="0" fontId="24" fillId="2" borderId="2" xfId="0" applyFont="1" applyFill="1" applyBorder="1" applyAlignment="1">
      <alignment horizontal="center" wrapText="1"/>
    </xf>
    <xf numFmtId="166" fontId="23" fillId="0" borderId="2" xfId="0" applyNumberFormat="1" applyFont="1" applyBorder="1" applyAlignment="1">
      <alignment horizontal="left"/>
    </xf>
    <xf numFmtId="0" fontId="23" fillId="2" borderId="2" xfId="0" applyFont="1" applyFill="1" applyBorder="1" applyAlignment="1">
      <alignment horizontal="left"/>
    </xf>
    <xf numFmtId="0" fontId="25" fillId="0" borderId="0" xfId="0" applyFont="1" applyAlignment="1">
      <alignment horizontal="center" wrapText="1"/>
    </xf>
    <xf numFmtId="166" fontId="25" fillId="4" borderId="0" xfId="0" applyNumberFormat="1" applyFont="1" applyFill="1" applyAlignment="1">
      <alignment horizontal="left"/>
    </xf>
    <xf numFmtId="0" fontId="25" fillId="4" borderId="0" xfId="0" applyFont="1" applyFill="1" applyAlignment="1">
      <alignment horizontal="left"/>
    </xf>
    <xf numFmtId="0" fontId="24" fillId="0" borderId="2" xfId="0" applyFont="1" applyBorder="1" applyAlignment="1">
      <alignment horizontal="center" wrapText="1"/>
    </xf>
    <xf numFmtId="166" fontId="23" fillId="0" borderId="1" xfId="0" applyNumberFormat="1" applyFont="1" applyBorder="1" applyAlignment="1">
      <alignment horizontal="left"/>
    </xf>
    <xf numFmtId="0" fontId="23" fillId="0" borderId="1" xfId="0" applyFont="1" applyBorder="1" applyAlignment="1">
      <alignment horizontal="left"/>
    </xf>
    <xf numFmtId="0" fontId="25" fillId="2" borderId="3" xfId="0" applyFont="1" applyFill="1" applyBorder="1" applyAlignment="1">
      <alignment horizontal="center" wrapText="1"/>
    </xf>
    <xf numFmtId="0" fontId="25" fillId="0" borderId="3" xfId="0" applyFont="1" applyBorder="1" applyAlignment="1">
      <alignment horizontal="left"/>
    </xf>
    <xf numFmtId="0" fontId="24" fillId="0" borderId="1" xfId="0" applyFont="1" applyBorder="1" applyAlignment="1">
      <alignment horizontal="center" wrapText="1"/>
    </xf>
    <xf numFmtId="164" fontId="23" fillId="0" borderId="1" xfId="0" applyNumberFormat="1" applyFont="1" applyBorder="1" applyAlignment="1"/>
    <xf numFmtId="164" fontId="25" fillId="2" borderId="0" xfId="0" applyNumberFormat="1" applyFont="1" applyFill="1" applyAlignment="1"/>
    <xf numFmtId="0" fontId="25" fillId="2" borderId="0" xfId="0" applyFont="1" applyFill="1" applyAlignment="1">
      <alignment horizontal="left"/>
    </xf>
    <xf numFmtId="0" fontId="25" fillId="2" borderId="3" xfId="0" applyFont="1" applyFill="1" applyBorder="1" applyAlignment="1">
      <alignment horizontal="left"/>
    </xf>
    <xf numFmtId="0" fontId="24" fillId="2" borderId="0" xfId="0" applyFont="1" applyFill="1" applyAlignment="1">
      <alignment horizontal="center" wrapText="1"/>
    </xf>
    <xf numFmtId="0" fontId="23" fillId="0" borderId="0" xfId="0" applyFont="1" applyAlignment="1">
      <alignment wrapText="1"/>
    </xf>
    <xf numFmtId="0" fontId="23" fillId="2" borderId="0" xfId="0" applyFont="1" applyFill="1" applyAlignment="1">
      <alignment horizontal="center"/>
    </xf>
    <xf numFmtId="0" fontId="23" fillId="0" borderId="0" xfId="0" applyFont="1" applyAlignment="1">
      <alignment horizontal="left"/>
    </xf>
    <xf numFmtId="0" fontId="9" fillId="0" borderId="0" xfId="0" applyFont="1" applyAlignment="1">
      <alignment horizontal="justify"/>
    </xf>
    <xf numFmtId="0" fontId="30" fillId="0" borderId="0" xfId="0" applyFont="1" applyAlignment="1">
      <alignment horizontal="justify" wrapText="1"/>
    </xf>
    <xf numFmtId="0" fontId="30" fillId="0" borderId="0" xfId="0" applyFont="1" applyAlignment="1">
      <alignment wrapText="1"/>
    </xf>
    <xf numFmtId="0" fontId="2" fillId="2" borderId="0" xfId="0" applyFont="1" applyFill="1" applyAlignment="1">
      <alignment horizontal="center" wrapText="1"/>
    </xf>
    <xf numFmtId="0" fontId="2" fillId="0" borderId="0" xfId="0" applyFont="1" applyAlignment="1">
      <alignment horizontal="center" wrapText="1"/>
    </xf>
    <xf numFmtId="0" fontId="11" fillId="0" borderId="0" xfId="0" applyFont="1" applyAlignment="1">
      <alignment horizontal="left"/>
    </xf>
    <xf numFmtId="0" fontId="2" fillId="0" borderId="0" xfId="0" applyFont="1" applyAlignment="1">
      <alignment horizontal="center" vertical="top" wrapText="1"/>
    </xf>
    <xf numFmtId="0" fontId="11" fillId="0" borderId="1" xfId="0" applyFont="1" applyBorder="1" applyAlignment="1">
      <alignment horizontal="left"/>
    </xf>
    <xf numFmtId="176" fontId="3" fillId="0" borderId="0" xfId="0" applyNumberFormat="1" applyFont="1" applyAlignment="1">
      <alignment horizontal="left"/>
    </xf>
    <xf numFmtId="167" fontId="3" fillId="2" borderId="0" xfId="0" applyNumberFormat="1" applyFont="1" applyFill="1" applyAlignment="1">
      <alignment horizontal="left"/>
    </xf>
    <xf numFmtId="176" fontId="3" fillId="0" borderId="0" xfId="0" applyNumberFormat="1" applyFont="1" applyAlignment="1"/>
    <xf numFmtId="164" fontId="3" fillId="0" borderId="0" xfId="0" applyNumberFormat="1" applyFont="1" applyAlignment="1"/>
    <xf numFmtId="0" fontId="3" fillId="2" borderId="0" xfId="0" applyFont="1" applyFill="1" applyAlignment="1">
      <alignment horizontal="left"/>
    </xf>
    <xf numFmtId="0" fontId="4" fillId="0" borderId="2" xfId="0" applyFont="1" applyBorder="1" applyAlignment="1">
      <alignment horizontal="center" wrapText="1"/>
    </xf>
    <xf numFmtId="0" fontId="1" fillId="2" borderId="0" xfId="0" applyFont="1" applyFill="1" applyAlignment="1">
      <alignment horizontal="center" wrapText="1"/>
    </xf>
    <xf numFmtId="0" fontId="3" fillId="0" borderId="0" xfId="0" applyFont="1" applyAlignment="1">
      <alignment horizontal="left"/>
    </xf>
    <xf numFmtId="0" fontId="4" fillId="2" borderId="0" xfId="0" applyFont="1" applyFill="1" applyAlignment="1">
      <alignment horizontal="center" wrapText="1"/>
    </xf>
    <xf numFmtId="0" fontId="4" fillId="0" borderId="0" xfId="0" applyFont="1" applyAlignment="1">
      <alignment horizontal="center" wrapText="1"/>
    </xf>
    <xf numFmtId="0" fontId="4" fillId="0" borderId="1" xfId="0" applyFont="1" applyBorder="1" applyAlignment="1">
      <alignment horizontal="center" wrapText="1"/>
    </xf>
    <xf numFmtId="0" fontId="3" fillId="0" borderId="0" xfId="0" applyFont="1" applyAlignment="1">
      <alignment horizontal="center" wrapText="1"/>
    </xf>
    <xf numFmtId="0" fontId="1" fillId="0" borderId="0" xfId="0" applyFont="1" applyAlignment="1">
      <alignment horizontal="center" wrapText="1"/>
    </xf>
    <xf numFmtId="0" fontId="3" fillId="5" borderId="0" xfId="0" applyFont="1" applyFill="1" applyAlignment="1">
      <alignment wrapText="1" indent="1"/>
    </xf>
    <xf numFmtId="0" fontId="3" fillId="5" borderId="0" xfId="0" applyFont="1" applyFill="1" applyAlignment="1">
      <alignment horizontal="left"/>
    </xf>
    <xf numFmtId="164" fontId="3" fillId="5" borderId="0" xfId="0" applyNumberFormat="1" applyFont="1" applyFill="1" applyAlignment="1">
      <alignment horizontal="left"/>
    </xf>
    <xf numFmtId="164" fontId="3" fillId="5" borderId="0" xfId="0" applyNumberFormat="1" applyFont="1" applyFill="1" applyAlignment="1"/>
    <xf numFmtId="0" fontId="3" fillId="5" borderId="0" xfId="0" applyFont="1" applyFill="1" applyAlignment="1">
      <alignment horizontal="justify"/>
    </xf>
    <xf numFmtId="0" fontId="12" fillId="0" borderId="1" xfId="0" applyFont="1" applyBorder="1" applyAlignment="1">
      <alignment horizontal="center" wrapText="1"/>
    </xf>
    <xf numFmtId="0" fontId="12" fillId="0" borderId="0" xfId="0" applyFont="1" applyAlignment="1">
      <alignment horizontal="center" wrapText="1"/>
    </xf>
    <xf numFmtId="0" fontId="1" fillId="2" borderId="0" xfId="0" applyFont="1" applyFill="1" applyAlignment="1">
      <alignment horizontal="center"/>
    </xf>
    <xf numFmtId="164" fontId="1" fillId="2" borderId="0" xfId="0" applyNumberFormat="1" applyFont="1" applyFill="1" applyAlignment="1"/>
    <xf numFmtId="167" fontId="1" fillId="2" borderId="0" xfId="0" applyNumberFormat="1" applyFont="1" applyFill="1" applyAlignment="1"/>
    <xf numFmtId="167" fontId="1" fillId="0" borderId="0" xfId="0" applyNumberFormat="1" applyFont="1" applyAlignment="1"/>
    <xf numFmtId="167" fontId="1" fillId="2" borderId="0" xfId="0" applyNumberFormat="1" applyFont="1" applyFill="1" applyAlignment="1">
      <alignment horizontal="left"/>
    </xf>
    <xf numFmtId="167" fontId="1" fillId="0" borderId="0" xfId="0" applyNumberFormat="1" applyFont="1" applyAlignment="1">
      <alignment horizontal="left"/>
    </xf>
    <xf numFmtId="167" fontId="1" fillId="4" borderId="0" xfId="0" applyNumberFormat="1" applyFont="1" applyFill="1" applyAlignment="1"/>
    <xf numFmtId="167" fontId="1" fillId="0" borderId="1" xfId="0" applyNumberFormat="1" applyFont="1" applyBorder="1" applyAlignment="1"/>
    <xf numFmtId="0" fontId="1" fillId="0" borderId="0" xfId="0" applyFont="1" applyFill="1" applyAlignment="1">
      <alignment wrapText="1" indent="2"/>
    </xf>
    <xf numFmtId="164" fontId="1" fillId="0" borderId="4" xfId="0" applyNumberFormat="1" applyFont="1" applyFill="1" applyBorder="1" applyAlignment="1"/>
    <xf numFmtId="167" fontId="1" fillId="0" borderId="0" xfId="0" applyNumberFormat="1" applyFont="1" applyFill="1" applyAlignment="1"/>
    <xf numFmtId="0" fontId="12" fillId="5" borderId="0" xfId="0" applyFont="1" applyFill="1" applyAlignment="1">
      <alignment horizontal="center" wrapText="1"/>
    </xf>
    <xf numFmtId="167" fontId="1" fillId="5" borderId="0" xfId="0" applyNumberFormat="1" applyFont="1" applyFill="1" applyAlignment="1"/>
    <xf numFmtId="0" fontId="12" fillId="0" borderId="0" xfId="0" applyFont="1" applyFill="1" applyAlignment="1">
      <alignment wrapText="1"/>
    </xf>
    <xf numFmtId="0" fontId="1" fillId="5" borderId="0" xfId="0" applyFont="1" applyFill="1" applyAlignment="1">
      <alignment wrapText="1"/>
    </xf>
    <xf numFmtId="164" fontId="1" fillId="5" borderId="0" xfId="0" applyNumberFormat="1" applyFont="1" applyFill="1" applyAlignment="1"/>
    <xf numFmtId="0" fontId="1" fillId="0" borderId="0" xfId="0" applyFont="1" applyFill="1" applyAlignment="1">
      <alignment wrapText="1"/>
    </xf>
    <xf numFmtId="167" fontId="1" fillId="5" borderId="1" xfId="0" applyNumberFormat="1" applyFont="1" applyFill="1" applyBorder="1" applyAlignment="1"/>
    <xf numFmtId="0" fontId="1" fillId="5" borderId="0" xfId="0" applyFont="1" applyFill="1" applyAlignment="1">
      <alignment wrapText="1" indent="1"/>
    </xf>
    <xf numFmtId="167" fontId="1" fillId="5" borderId="3" xfId="0" applyNumberFormat="1" applyFont="1" applyFill="1" applyBorder="1" applyAlignment="1"/>
    <xf numFmtId="167" fontId="1" fillId="5" borderId="0" xfId="0" applyNumberFormat="1" applyFont="1" applyFill="1" applyAlignment="1">
      <alignment horizontal="left"/>
    </xf>
    <xf numFmtId="0" fontId="12" fillId="5" borderId="0" xfId="0" applyFont="1" applyFill="1" applyAlignment="1">
      <alignment wrapText="1" indent="1"/>
    </xf>
    <xf numFmtId="167" fontId="1" fillId="5" borderId="2" xfId="0" applyNumberFormat="1" applyFont="1" applyFill="1" applyBorder="1" applyAlignment="1"/>
    <xf numFmtId="0" fontId="12" fillId="0" borderId="0" xfId="0" applyFont="1" applyFill="1" applyAlignment="1">
      <alignment wrapText="1" indent="2"/>
    </xf>
    <xf numFmtId="164" fontId="1" fillId="0" borderId="4" xfId="0" applyNumberFormat="1" applyFont="1" applyBorder="1" applyAlignment="1"/>
    <xf numFmtId="164" fontId="1" fillId="0" borderId="0" xfId="0" applyNumberFormat="1" applyFont="1" applyAlignment="1">
      <alignment horizontal="left"/>
    </xf>
    <xf numFmtId="0" fontId="12" fillId="2" borderId="1" xfId="0" applyFont="1" applyFill="1" applyBorder="1" applyAlignment="1">
      <alignment horizontal="center" wrapText="1"/>
    </xf>
    <xf numFmtId="167" fontId="3" fillId="2" borderId="1" xfId="0" applyNumberFormat="1" applyFont="1" applyFill="1" applyBorder="1" applyAlignment="1">
      <alignment horizontal="center"/>
    </xf>
    <xf numFmtId="0" fontId="3" fillId="0" borderId="0" xfId="0" applyFont="1" applyAlignment="1">
      <alignment wrapText="1"/>
    </xf>
    <xf numFmtId="0" fontId="3" fillId="0" borderId="2" xfId="0" applyFont="1" applyBorder="1" applyAlignment="1">
      <alignment horizontal="left"/>
    </xf>
    <xf numFmtId="0" fontId="3" fillId="2" borderId="0" xfId="0" applyFont="1" applyFill="1" applyAlignment="1">
      <alignment horizontal="center" wrapText="1"/>
    </xf>
    <xf numFmtId="164" fontId="3" fillId="2" borderId="0" xfId="0" applyNumberFormat="1" applyFont="1" applyFill="1" applyAlignment="1"/>
    <xf numFmtId="167" fontId="3" fillId="2" borderId="1" xfId="0" applyNumberFormat="1" applyFont="1" applyFill="1" applyBorder="1" applyAlignment="1"/>
    <xf numFmtId="167" fontId="3" fillId="2" borderId="0" xfId="0" applyNumberFormat="1" applyFont="1" applyFill="1" applyAlignment="1"/>
    <xf numFmtId="164" fontId="3" fillId="0" borderId="2" xfId="0" applyNumberFormat="1" applyFont="1" applyBorder="1" applyAlignment="1"/>
    <xf numFmtId="164" fontId="3" fillId="0" borderId="2" xfId="0" applyNumberFormat="1" applyFont="1" applyBorder="1" applyAlignment="1"/>
    <xf numFmtId="176" fontId="3" fillId="2" borderId="0" xfId="0" applyNumberFormat="1" applyFont="1" applyFill="1" applyAlignment="1"/>
    <xf numFmtId="176" fontId="3" fillId="2" borderId="1" xfId="0" applyNumberFormat="1" applyFont="1" applyFill="1" applyBorder="1" applyAlignment="1"/>
    <xf numFmtId="164" fontId="3" fillId="0" borderId="3" xfId="0" applyNumberFormat="1" applyFont="1" applyBorder="1" applyAlignment="1"/>
    <xf numFmtId="164" fontId="3" fillId="0" borderId="3" xfId="0" applyNumberFormat="1" applyFont="1" applyBorder="1" applyAlignment="1"/>
    <xf numFmtId="167" fontId="3" fillId="0" borderId="3" xfId="0" applyNumberFormat="1" applyFont="1" applyBorder="1" applyAlignment="1">
      <alignment horizontal="left"/>
    </xf>
    <xf numFmtId="165" fontId="3" fillId="2" borderId="4" xfId="0" applyNumberFormat="1" applyFont="1" applyFill="1" applyBorder="1" applyAlignment="1"/>
    <xf numFmtId="165" fontId="3" fillId="2" borderId="4" xfId="0" applyNumberFormat="1" applyFont="1" applyFill="1" applyBorder="1" applyAlignment="1"/>
    <xf numFmtId="0" fontId="3" fillId="0" borderId="4" xfId="0" applyFont="1" applyBorder="1" applyAlignment="1">
      <alignment horizontal="left"/>
    </xf>
    <xf numFmtId="0" fontId="3" fillId="0" borderId="0" xfId="0" applyFont="1" applyAlignment="1">
      <alignment horizontal="justify" wrapText="1"/>
    </xf>
    <xf numFmtId="0" fontId="3" fillId="0" borderId="0" xfId="0" applyFont="1" applyAlignment="1">
      <alignment horizontal="center" vertical="top" wrapText="1"/>
    </xf>
    <xf numFmtId="0" fontId="3" fillId="0" borderId="1" xfId="0" applyFont="1" applyBorder="1" applyAlignment="1">
      <alignment horizontal="left"/>
    </xf>
    <xf numFmtId="164" fontId="3" fillId="2" borderId="0" xfId="0" applyNumberFormat="1" applyFont="1" applyFill="1" applyAlignment="1">
      <alignment horizontal="left"/>
    </xf>
    <xf numFmtId="179" fontId="3" fillId="2" borderId="0" xfId="0" applyNumberFormat="1" applyFont="1" applyFill="1" applyAlignment="1">
      <alignment horizontal="left"/>
    </xf>
    <xf numFmtId="180" fontId="3" fillId="0" borderId="0" xfId="0" applyNumberFormat="1" applyFont="1" applyAlignment="1"/>
    <xf numFmtId="173" fontId="3" fillId="2" borderId="1" xfId="0" applyNumberFormat="1" applyFont="1" applyFill="1" applyBorder="1" applyAlignment="1"/>
    <xf numFmtId="0" fontId="3" fillId="0" borderId="0" xfId="0" applyFont="1" applyAlignment="1">
      <alignment wrapText="1" indent="2"/>
    </xf>
    <xf numFmtId="173" fontId="3" fillId="0" borderId="0" xfId="0" applyNumberFormat="1" applyFont="1" applyAlignment="1"/>
    <xf numFmtId="173" fontId="3" fillId="0" borderId="0" xfId="0" applyNumberFormat="1" applyFont="1" applyFill="1" applyAlignment="1"/>
    <xf numFmtId="173" fontId="3" fillId="0" borderId="0" xfId="0" applyNumberFormat="1" applyFont="1" applyFill="1" applyAlignment="1">
      <alignment horizontal="left"/>
    </xf>
    <xf numFmtId="173" fontId="3" fillId="5" borderId="0" xfId="0" applyNumberFormat="1" applyFont="1" applyFill="1" applyAlignment="1"/>
    <xf numFmtId="173" fontId="3" fillId="5" borderId="0" xfId="0" applyNumberFormat="1" applyFont="1" applyFill="1" applyAlignment="1">
      <alignment horizontal="left"/>
    </xf>
    <xf numFmtId="177" fontId="3" fillId="0" borderId="0" xfId="0" applyNumberFormat="1" applyFont="1" applyFill="1" applyAlignment="1">
      <alignment horizontal="left"/>
    </xf>
    <xf numFmtId="0" fontId="3" fillId="0" borderId="0" xfId="0" applyFont="1" applyFill="1" applyAlignment="1">
      <alignment wrapText="1" indent="2"/>
    </xf>
    <xf numFmtId="173" fontId="3" fillId="0" borderId="3" xfId="0" applyNumberFormat="1" applyFont="1" applyFill="1" applyBorder="1" applyAlignment="1"/>
    <xf numFmtId="0" fontId="3" fillId="5" borderId="0" xfId="0" applyFont="1" applyFill="1" applyAlignment="1">
      <alignment wrapText="1"/>
    </xf>
    <xf numFmtId="173" fontId="3" fillId="5" borderId="1" xfId="0" applyNumberFormat="1" applyFont="1" applyFill="1" applyBorder="1" applyAlignment="1"/>
    <xf numFmtId="0" fontId="3" fillId="0" borderId="0" xfId="0" applyFont="1" applyFill="1" applyAlignment="1">
      <alignment wrapText="1"/>
    </xf>
    <xf numFmtId="173" fontId="3" fillId="5" borderId="3" xfId="0" applyNumberFormat="1" applyFont="1" applyFill="1" applyBorder="1" applyAlignment="1"/>
    <xf numFmtId="0" fontId="17" fillId="5" borderId="0" xfId="0" applyFont="1" applyFill="1" applyAlignment="1">
      <alignment horizontal="left"/>
    </xf>
    <xf numFmtId="180" fontId="3" fillId="0" borderId="4" xfId="0" applyNumberFormat="1" applyFont="1" applyFill="1" applyBorder="1" applyAlignment="1"/>
    <xf numFmtId="0" fontId="17" fillId="0" borderId="0" xfId="0" applyFont="1" applyFill="1" applyAlignment="1">
      <alignment horizontal="left"/>
    </xf>
    <xf numFmtId="180" fontId="3" fillId="0" borderId="0" xfId="0" applyNumberFormat="1" applyFont="1" applyFill="1" applyAlignment="1">
      <alignment horizontal="left"/>
    </xf>
    <xf numFmtId="165" fontId="3" fillId="5" borderId="5" xfId="0" applyNumberFormat="1" applyFont="1" applyFill="1" applyBorder="1" applyAlignment="1"/>
    <xf numFmtId="165" fontId="3" fillId="5" borderId="0" xfId="0" applyNumberFormat="1" applyFont="1" applyFill="1" applyAlignment="1">
      <alignment horizontal="left"/>
    </xf>
    <xf numFmtId="165" fontId="3" fillId="5" borderId="0" xfId="0" applyNumberFormat="1" applyFont="1" applyFill="1" applyAlignment="1"/>
    <xf numFmtId="166" fontId="3" fillId="0" borderId="7" xfId="0" applyNumberFormat="1" applyFont="1" applyFill="1" applyBorder="1" applyAlignment="1"/>
    <xf numFmtId="176" fontId="17" fillId="0" borderId="0" xfId="0" applyNumberFormat="1" applyFont="1" applyFill="1" applyAlignment="1">
      <alignment horizontal="left"/>
    </xf>
    <xf numFmtId="167" fontId="3" fillId="0" borderId="0" xfId="0" applyNumberFormat="1" applyFont="1" applyFill="1" applyAlignment="1"/>
  </cellXfs>
  <cellStyles count="2">
    <cellStyle name="Currency" xfId="1" builtinId="4"/>
    <cellStyle name="Normal" xfId="0" builtinId="0"/>
  </cellStyles>
  <dxfs count="0"/>
  <tableStyles count="0" defaultTableStyle="TableStyleMedium2" defaultPivotStyle="PivotStyleLight16"/>
  <colors>
    <mruColors>
      <color rgb="FFCC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zoomScale="90" zoomScaleNormal="90" workbookViewId="0">
      <selection sqref="A1:D1"/>
    </sheetView>
  </sheetViews>
  <sheetFormatPr defaultColWidth="21.5" defaultRowHeight="13.15" x14ac:dyDescent="0.4"/>
  <cols>
    <col min="1" max="1" width="58.140625" customWidth="1"/>
    <col min="2" max="2" width="15.35546875" bestFit="1" customWidth="1"/>
    <col min="3" max="3" width="0.85546875" customWidth="1"/>
    <col min="4" max="4" width="13.140625" customWidth="1"/>
    <col min="5" max="5" width="0.85546875" customWidth="1"/>
    <col min="6" max="6" width="13.140625" customWidth="1"/>
    <col min="7" max="7" width="1.35546875" customWidth="1"/>
    <col min="8" max="8" width="14.35546875" customWidth="1"/>
    <col min="9" max="9" width="0.85546875" customWidth="1"/>
    <col min="10" max="10" width="13.640625" customWidth="1"/>
    <col min="11" max="11" width="0.85546875" customWidth="1"/>
    <col min="12" max="12" width="12.35546875" customWidth="1"/>
  </cols>
  <sheetData>
    <row r="1" spans="1:12" ht="15" customHeight="1" x14ac:dyDescent="0.4">
      <c r="A1" s="327" t="s">
        <v>0</v>
      </c>
      <c r="B1" s="328"/>
      <c r="C1" s="329"/>
      <c r="D1" s="329"/>
      <c r="E1" s="3"/>
      <c r="F1" s="3"/>
      <c r="G1" s="3"/>
      <c r="H1" s="3"/>
      <c r="I1" s="3"/>
      <c r="J1" s="3"/>
      <c r="K1" s="3"/>
      <c r="L1" s="3"/>
    </row>
    <row r="2" spans="1:12" ht="15" customHeight="1" x14ac:dyDescent="0.4">
      <c r="A2" s="330" t="s">
        <v>1</v>
      </c>
      <c r="B2" s="331"/>
      <c r="C2" s="331"/>
      <c r="D2" s="325"/>
      <c r="E2" s="331"/>
      <c r="F2" s="325"/>
      <c r="G2" s="6"/>
      <c r="H2" s="332"/>
      <c r="I2" s="325"/>
      <c r="J2" s="325"/>
      <c r="K2" s="325"/>
      <c r="L2" s="331"/>
    </row>
    <row r="3" spans="1:12" ht="24" customHeight="1" x14ac:dyDescent="0.4">
      <c r="A3" s="7"/>
      <c r="B3" s="333" t="s">
        <v>2</v>
      </c>
      <c r="C3" s="334"/>
      <c r="D3" s="335"/>
      <c r="E3" s="334"/>
      <c r="F3" s="335"/>
      <c r="G3" s="8"/>
      <c r="H3" s="336" t="s">
        <v>3</v>
      </c>
      <c r="I3" s="325"/>
      <c r="J3" s="325"/>
      <c r="K3" s="325"/>
      <c r="L3" s="329"/>
    </row>
    <row r="4" spans="1:12" ht="75" customHeight="1" x14ac:dyDescent="0.4">
      <c r="A4" s="9" t="s">
        <v>4</v>
      </c>
      <c r="B4" s="10" t="s">
        <v>5</v>
      </c>
      <c r="C4" s="11"/>
      <c r="D4" s="10" t="s">
        <v>6</v>
      </c>
      <c r="E4" s="11"/>
      <c r="F4" s="10" t="s">
        <v>7</v>
      </c>
      <c r="G4" s="12"/>
      <c r="H4" s="13" t="s">
        <v>8</v>
      </c>
      <c r="I4" s="14"/>
      <c r="J4" s="13" t="s">
        <v>9</v>
      </c>
      <c r="K4" s="14"/>
      <c r="L4" s="13" t="s">
        <v>10</v>
      </c>
    </row>
    <row r="5" spans="1:12" ht="15" customHeight="1" x14ac:dyDescent="0.4">
      <c r="A5" s="1" t="s">
        <v>11</v>
      </c>
      <c r="B5" s="15">
        <v>-2086676</v>
      </c>
      <c r="C5" s="16"/>
      <c r="D5" s="17">
        <v>-7.63</v>
      </c>
      <c r="E5" s="18"/>
      <c r="F5" s="19">
        <v>-2.2519999999999998</v>
      </c>
      <c r="G5" s="18"/>
      <c r="H5" s="20">
        <v>56850</v>
      </c>
      <c r="I5" s="16"/>
      <c r="J5" s="21">
        <v>0.21</v>
      </c>
      <c r="K5" s="18"/>
      <c r="L5" s="22">
        <v>5.7000000000000002E-2</v>
      </c>
    </row>
    <row r="6" spans="1:12" ht="15" customHeight="1" x14ac:dyDescent="0.4">
      <c r="A6" s="4" t="s">
        <v>12</v>
      </c>
      <c r="B6" s="23">
        <v>-1888606</v>
      </c>
      <c r="C6" s="24"/>
      <c r="D6" s="25">
        <v>-6.91</v>
      </c>
      <c r="E6" s="26"/>
      <c r="F6" s="27">
        <v>-2.0379999999999998</v>
      </c>
      <c r="G6" s="26"/>
      <c r="H6" s="23">
        <v>115804</v>
      </c>
      <c r="I6" s="24"/>
      <c r="J6" s="25">
        <v>0.42</v>
      </c>
      <c r="K6" s="26"/>
      <c r="L6" s="27">
        <v>0.11600000000000001</v>
      </c>
    </row>
    <row r="7" spans="1:12" ht="15" customHeight="1" x14ac:dyDescent="0.4">
      <c r="A7" s="1" t="s">
        <v>13</v>
      </c>
      <c r="B7" s="15">
        <v>67617</v>
      </c>
      <c r="C7" s="16"/>
      <c r="D7" s="17">
        <v>0.25</v>
      </c>
      <c r="E7" s="18"/>
      <c r="F7" s="19">
        <v>7.2999999999999995E-2</v>
      </c>
      <c r="G7" s="18"/>
      <c r="H7" s="15">
        <v>67671</v>
      </c>
      <c r="I7" s="16"/>
      <c r="J7" s="17">
        <v>0.25</v>
      </c>
      <c r="K7" s="18"/>
      <c r="L7" s="19">
        <v>6.8000000000000005E-2</v>
      </c>
    </row>
    <row r="8" spans="1:12" ht="14.1" customHeight="1" x14ac:dyDescent="0.4">
      <c r="A8" s="5"/>
      <c r="B8" s="28"/>
      <c r="C8" s="24"/>
      <c r="D8" s="24"/>
      <c r="E8" s="26"/>
      <c r="F8" s="26"/>
      <c r="G8" s="26"/>
      <c r="H8" s="28"/>
      <c r="I8" s="24"/>
      <c r="J8" s="24"/>
      <c r="K8" s="26"/>
      <c r="L8" s="26"/>
    </row>
    <row r="9" spans="1:12" ht="14.1" customHeight="1" x14ac:dyDescent="0.4">
      <c r="A9" s="3"/>
      <c r="B9" s="29"/>
      <c r="C9" s="7"/>
      <c r="D9" s="7"/>
      <c r="E9" s="7"/>
      <c r="F9" s="7"/>
      <c r="G9" s="7"/>
      <c r="H9" s="7"/>
      <c r="I9" s="7"/>
      <c r="J9" s="7"/>
      <c r="K9" s="7"/>
      <c r="L9" s="7"/>
    </row>
    <row r="10" spans="1:12" ht="15" customHeight="1" x14ac:dyDescent="0.4">
      <c r="A10" s="4" t="s">
        <v>14</v>
      </c>
      <c r="B10" s="30"/>
      <c r="C10" s="6"/>
      <c r="D10" s="6"/>
      <c r="E10" s="6"/>
      <c r="F10" s="6"/>
      <c r="G10" s="6"/>
      <c r="H10" s="6"/>
      <c r="I10" s="6"/>
      <c r="J10" s="6"/>
      <c r="K10" s="6"/>
      <c r="L10" s="6"/>
    </row>
    <row r="11" spans="1:12" ht="15" customHeight="1" x14ac:dyDescent="0.4">
      <c r="A11" s="1" t="s">
        <v>15</v>
      </c>
      <c r="B11" s="31">
        <v>0</v>
      </c>
      <c r="C11" s="3"/>
      <c r="D11" s="3"/>
      <c r="E11" s="3"/>
      <c r="F11" s="3"/>
      <c r="G11" s="3"/>
      <c r="H11" s="17">
        <v>0.4</v>
      </c>
      <c r="I11" s="3"/>
      <c r="J11" s="3"/>
      <c r="K11" s="3"/>
      <c r="L11" s="3"/>
    </row>
    <row r="12" spans="1:12" ht="15" customHeight="1" x14ac:dyDescent="0.4">
      <c r="A12" s="4" t="s">
        <v>16</v>
      </c>
      <c r="B12" s="32">
        <v>0</v>
      </c>
      <c r="C12" s="6"/>
      <c r="D12" s="6"/>
      <c r="E12" s="6"/>
      <c r="F12" s="6"/>
      <c r="G12" s="6"/>
      <c r="H12" s="27">
        <v>0.109</v>
      </c>
      <c r="I12" s="6"/>
      <c r="J12" s="6"/>
      <c r="K12" s="6"/>
      <c r="L12" s="6"/>
    </row>
    <row r="13" spans="1:12" ht="15" customHeight="1" x14ac:dyDescent="0.4">
      <c r="A13" s="1" t="s">
        <v>17</v>
      </c>
      <c r="B13" s="17">
        <v>6.96</v>
      </c>
      <c r="C13" s="3"/>
      <c r="D13" s="3"/>
      <c r="E13" s="3"/>
      <c r="F13" s="3"/>
      <c r="G13" s="3"/>
      <c r="H13" s="17">
        <v>14.54</v>
      </c>
      <c r="I13" s="3"/>
      <c r="J13" s="3"/>
      <c r="K13" s="3"/>
      <c r="L13" s="3"/>
    </row>
    <row r="14" spans="1:12" ht="15" customHeight="1" x14ac:dyDescent="0.4">
      <c r="A14" s="4" t="s">
        <v>18</v>
      </c>
      <c r="B14" s="27">
        <v>-0.52100000000000002</v>
      </c>
      <c r="C14" s="6"/>
      <c r="D14" s="6"/>
      <c r="E14" s="6"/>
      <c r="F14" s="6"/>
      <c r="G14" s="6"/>
      <c r="H14" s="27">
        <v>1.4999999999999999E-2</v>
      </c>
      <c r="I14" s="6"/>
      <c r="J14" s="6"/>
      <c r="K14" s="6"/>
      <c r="L14" s="6"/>
    </row>
    <row r="15" spans="1:12" ht="28.5" customHeight="1" x14ac:dyDescent="0.4">
      <c r="A15" s="1" t="s">
        <v>19</v>
      </c>
      <c r="B15" s="146">
        <v>13482</v>
      </c>
      <c r="C15" s="3"/>
      <c r="D15" s="3"/>
      <c r="E15" s="3"/>
      <c r="F15" s="3"/>
      <c r="G15" s="3"/>
      <c r="H15" s="146">
        <v>11719</v>
      </c>
      <c r="I15" s="3"/>
      <c r="J15" s="3"/>
      <c r="K15" s="3"/>
      <c r="L15" s="3"/>
    </row>
    <row r="16" spans="1:12" ht="27" customHeight="1" x14ac:dyDescent="0.4">
      <c r="A16" s="4" t="s">
        <v>20</v>
      </c>
      <c r="B16" s="27">
        <v>1.0999999999999999E-2</v>
      </c>
      <c r="C16" s="6"/>
      <c r="D16" s="6"/>
      <c r="E16" s="6"/>
      <c r="F16" s="6"/>
      <c r="G16" s="6"/>
      <c r="H16" s="27">
        <v>8.9999999999999993E-3</v>
      </c>
      <c r="I16" s="6"/>
      <c r="J16" s="6"/>
      <c r="K16" s="6"/>
      <c r="L16" s="6"/>
    </row>
    <row r="17" spans="1:12" ht="15" customHeight="1" x14ac:dyDescent="0.4"/>
    <row r="18" spans="1:12" ht="145.5" customHeight="1" x14ac:dyDescent="0.4">
      <c r="A18" s="324" t="s">
        <v>249</v>
      </c>
      <c r="B18" s="325"/>
      <c r="C18" s="325"/>
      <c r="D18" s="325"/>
      <c r="E18" s="325"/>
      <c r="F18" s="325"/>
      <c r="G18" s="325"/>
      <c r="H18" s="325"/>
      <c r="I18" s="325"/>
      <c r="J18" s="325"/>
      <c r="K18" s="325"/>
      <c r="L18" s="325"/>
    </row>
    <row r="19" spans="1:12" ht="21.95" customHeight="1" x14ac:dyDescent="0.4">
      <c r="A19" s="326"/>
      <c r="B19" s="325"/>
      <c r="C19" s="325"/>
      <c r="D19" s="325"/>
      <c r="E19" s="325"/>
      <c r="F19" s="325"/>
      <c r="G19" s="325"/>
      <c r="H19" s="325"/>
      <c r="I19" s="325"/>
      <c r="J19" s="325"/>
      <c r="K19" s="325"/>
      <c r="L19" s="325"/>
    </row>
    <row r="20" spans="1:12" ht="15" customHeight="1" x14ac:dyDescent="0.4"/>
    <row r="21" spans="1:12" ht="15" customHeight="1" x14ac:dyDescent="0.4">
      <c r="A21" s="34"/>
    </row>
    <row r="22" spans="1:12" ht="15" customHeight="1" x14ac:dyDescent="0.4"/>
    <row r="23" spans="1:12" ht="15" customHeight="1" x14ac:dyDescent="0.4"/>
    <row r="24" spans="1:12" ht="15" customHeight="1" x14ac:dyDescent="0.4"/>
    <row r="25" spans="1:12" ht="15" customHeight="1" x14ac:dyDescent="0.4"/>
    <row r="26" spans="1:12" ht="15" customHeight="1" x14ac:dyDescent="0.4"/>
    <row r="27" spans="1:12" ht="15" customHeight="1" x14ac:dyDescent="0.4"/>
    <row r="28" spans="1:12" ht="15" customHeight="1" x14ac:dyDescent="0.4"/>
    <row r="29" spans="1:12" ht="15" customHeight="1" x14ac:dyDescent="0.4"/>
    <row r="30" spans="1:12" ht="15" customHeight="1" x14ac:dyDescent="0.4"/>
    <row r="31" spans="1:12" ht="15" customHeight="1" x14ac:dyDescent="0.4"/>
    <row r="32" spans="1:12"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sheetData>
  <mergeCells count="7">
    <mergeCell ref="A18:L18"/>
    <mergeCell ref="A19:L19"/>
    <mergeCell ref="A1:D1"/>
    <mergeCell ref="A2:F2"/>
    <mergeCell ref="H2:L2"/>
    <mergeCell ref="B3:F3"/>
    <mergeCell ref="H3:L3"/>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topLeftCell="A35" zoomScaleNormal="100" zoomScaleSheetLayoutView="85" workbookViewId="0">
      <selection activeCell="A37" sqref="A37"/>
    </sheetView>
  </sheetViews>
  <sheetFormatPr defaultColWidth="21.5" defaultRowHeight="11.65" x14ac:dyDescent="0.35"/>
  <cols>
    <col min="1" max="1" width="70" style="148" customWidth="1"/>
    <col min="2" max="2" width="0.85546875" style="148" customWidth="1"/>
    <col min="3" max="3" width="20.5" style="148" customWidth="1"/>
    <col min="4" max="4" width="1.140625" style="148" customWidth="1"/>
    <col min="5" max="5" width="17.85546875" style="148" customWidth="1"/>
    <col min="6" max="6" width="2" style="148" customWidth="1"/>
    <col min="7" max="7" width="19.640625" style="148" customWidth="1"/>
    <col min="8" max="8" width="1.35546875" style="148" customWidth="1"/>
    <col min="9" max="9" width="16.5" style="148" customWidth="1"/>
    <col min="10" max="16384" width="21.5" style="148"/>
  </cols>
  <sheetData>
    <row r="1" spans="1:26" ht="15" customHeight="1" x14ac:dyDescent="0.35">
      <c r="A1" s="362" t="s">
        <v>211</v>
      </c>
      <c r="B1" s="363"/>
      <c r="C1" s="363"/>
      <c r="D1" s="363"/>
      <c r="E1" s="363"/>
      <c r="F1" s="363"/>
      <c r="G1" s="363"/>
      <c r="H1" s="363"/>
      <c r="I1" s="363"/>
      <c r="J1" s="151"/>
      <c r="K1" s="151"/>
      <c r="L1" s="151"/>
      <c r="M1" s="151"/>
      <c r="N1" s="151"/>
      <c r="O1" s="151"/>
      <c r="P1" s="151"/>
      <c r="Q1" s="151"/>
      <c r="R1" s="151"/>
      <c r="S1" s="151"/>
      <c r="T1" s="151"/>
      <c r="U1" s="151"/>
      <c r="V1" s="151"/>
      <c r="W1" s="151"/>
      <c r="X1" s="151"/>
      <c r="Y1" s="151"/>
      <c r="Z1" s="151"/>
    </row>
    <row r="2" spans="1:26" ht="15" customHeight="1" x14ac:dyDescent="0.35">
      <c r="A2" s="349" t="s">
        <v>122</v>
      </c>
      <c r="B2" s="343"/>
      <c r="C2" s="343"/>
      <c r="D2" s="343"/>
      <c r="E2" s="343"/>
      <c r="F2" s="343"/>
      <c r="G2" s="343"/>
      <c r="H2" s="343"/>
      <c r="I2" s="343"/>
      <c r="J2" s="151"/>
      <c r="K2" s="151"/>
      <c r="L2" s="151"/>
      <c r="M2" s="151"/>
      <c r="N2" s="151"/>
      <c r="O2" s="151"/>
      <c r="P2" s="151"/>
      <c r="Q2" s="151"/>
      <c r="R2" s="151"/>
      <c r="S2" s="151"/>
      <c r="T2" s="151"/>
      <c r="U2" s="151"/>
      <c r="V2" s="151"/>
      <c r="W2" s="151"/>
      <c r="X2" s="151"/>
      <c r="Y2" s="151"/>
      <c r="Z2" s="151"/>
    </row>
    <row r="3" spans="1:26" ht="15" customHeight="1" x14ac:dyDescent="0.35">
      <c r="A3" s="364"/>
      <c r="B3" s="365"/>
      <c r="C3" s="365"/>
      <c r="D3" s="365"/>
      <c r="E3" s="365"/>
      <c r="F3" s="365"/>
      <c r="G3" s="365"/>
      <c r="H3" s="365"/>
      <c r="I3" s="365"/>
      <c r="J3" s="151"/>
      <c r="K3" s="151"/>
      <c r="L3" s="151"/>
      <c r="M3" s="151"/>
      <c r="N3" s="151"/>
      <c r="O3" s="151"/>
      <c r="P3" s="151"/>
      <c r="Q3" s="151"/>
      <c r="R3" s="151"/>
      <c r="S3" s="151"/>
      <c r="T3" s="151"/>
      <c r="U3" s="151"/>
      <c r="V3" s="151"/>
      <c r="W3" s="151"/>
      <c r="X3" s="151"/>
      <c r="Y3" s="151"/>
      <c r="Z3" s="151"/>
    </row>
    <row r="4" spans="1:26" ht="15" customHeight="1" x14ac:dyDescent="0.35">
      <c r="A4" s="152" t="s">
        <v>214</v>
      </c>
      <c r="B4" s="151"/>
      <c r="C4" s="357" t="s">
        <v>21</v>
      </c>
      <c r="D4" s="354"/>
      <c r="E4" s="354"/>
      <c r="F4" s="153"/>
      <c r="G4" s="357" t="s">
        <v>22</v>
      </c>
      <c r="H4" s="354"/>
      <c r="I4" s="354"/>
      <c r="J4" s="151"/>
      <c r="K4" s="151"/>
      <c r="L4" s="151"/>
      <c r="M4" s="151"/>
      <c r="N4" s="151"/>
      <c r="O4" s="151"/>
      <c r="P4" s="151"/>
      <c r="Q4" s="151"/>
      <c r="R4" s="151"/>
      <c r="S4" s="151"/>
      <c r="T4" s="151"/>
      <c r="U4" s="151"/>
      <c r="V4" s="151"/>
      <c r="W4" s="151"/>
      <c r="X4" s="151"/>
      <c r="Y4" s="151"/>
      <c r="Z4" s="151"/>
    </row>
    <row r="5" spans="1:26" ht="15" customHeight="1" x14ac:dyDescent="0.35">
      <c r="A5" s="154"/>
      <c r="B5" s="154"/>
      <c r="C5" s="355" t="s">
        <v>23</v>
      </c>
      <c r="D5" s="356"/>
      <c r="E5" s="356"/>
      <c r="F5" s="212"/>
      <c r="G5" s="355" t="s">
        <v>23</v>
      </c>
      <c r="H5" s="356"/>
      <c r="I5" s="356"/>
      <c r="J5" s="151"/>
      <c r="K5" s="151"/>
      <c r="L5" s="151"/>
      <c r="M5" s="151"/>
      <c r="N5" s="151"/>
      <c r="O5" s="151"/>
      <c r="P5" s="151"/>
      <c r="Q5" s="151"/>
      <c r="R5" s="151"/>
      <c r="S5" s="151"/>
      <c r="T5" s="151"/>
      <c r="U5" s="151"/>
      <c r="V5" s="151"/>
      <c r="W5" s="151"/>
      <c r="X5" s="151"/>
      <c r="Y5" s="151"/>
      <c r="Z5" s="151"/>
    </row>
    <row r="6" spans="1:26" ht="15" customHeight="1" x14ac:dyDescent="0.35">
      <c r="A6" s="148" t="s">
        <v>215</v>
      </c>
      <c r="B6" s="155"/>
      <c r="C6" s="156"/>
      <c r="D6" s="156"/>
      <c r="E6" s="151"/>
      <c r="F6" s="151"/>
      <c r="G6" s="151"/>
      <c r="H6" s="151"/>
      <c r="I6" s="151"/>
      <c r="J6" s="151"/>
      <c r="K6" s="151"/>
      <c r="L6" s="151"/>
      <c r="M6" s="151"/>
      <c r="N6" s="151"/>
      <c r="O6" s="151"/>
      <c r="P6" s="151"/>
      <c r="Q6" s="151"/>
      <c r="R6" s="151"/>
      <c r="S6" s="151"/>
      <c r="T6" s="151"/>
      <c r="U6" s="151"/>
      <c r="V6" s="151"/>
      <c r="W6" s="151"/>
      <c r="X6" s="151"/>
      <c r="Y6" s="151"/>
      <c r="Z6" s="151"/>
    </row>
    <row r="7" spans="1:26" ht="15" customHeight="1" x14ac:dyDescent="0.35">
      <c r="A7" s="157" t="s">
        <v>216</v>
      </c>
      <c r="B7" s="158"/>
      <c r="C7" s="159"/>
      <c r="D7" s="159"/>
      <c r="E7" s="154"/>
      <c r="F7" s="154"/>
      <c r="G7" s="154"/>
      <c r="H7" s="154"/>
      <c r="I7" s="154"/>
      <c r="J7" s="151"/>
      <c r="K7" s="151"/>
      <c r="L7" s="151"/>
      <c r="M7" s="151"/>
      <c r="N7" s="151"/>
      <c r="O7" s="151"/>
      <c r="P7" s="151"/>
      <c r="Q7" s="151"/>
      <c r="R7" s="151"/>
      <c r="S7" s="151"/>
      <c r="T7" s="151"/>
      <c r="U7" s="151"/>
      <c r="V7" s="151"/>
      <c r="W7" s="151"/>
      <c r="X7" s="151"/>
      <c r="Y7" s="151"/>
      <c r="Z7" s="151"/>
    </row>
    <row r="8" spans="1:26" ht="15" customHeight="1" x14ac:dyDescent="0.35">
      <c r="A8" s="160" t="s">
        <v>217</v>
      </c>
      <c r="B8" s="161"/>
      <c r="C8" s="162">
        <v>17692839</v>
      </c>
      <c r="D8" s="155"/>
      <c r="E8" s="163">
        <v>0.91600000000000004</v>
      </c>
      <c r="F8" s="163"/>
      <c r="G8" s="162">
        <v>27763471</v>
      </c>
      <c r="H8" s="163"/>
      <c r="I8" s="163">
        <v>0.83199999999999996</v>
      </c>
      <c r="J8" s="151"/>
      <c r="K8" s="151"/>
      <c r="L8" s="151"/>
      <c r="M8" s="151"/>
      <c r="N8" s="151"/>
      <c r="O8" s="151"/>
      <c r="P8" s="151"/>
      <c r="Q8" s="151"/>
      <c r="R8" s="151"/>
      <c r="S8" s="151"/>
      <c r="T8" s="151"/>
      <c r="U8" s="151"/>
      <c r="V8" s="151"/>
      <c r="W8" s="151"/>
      <c r="X8" s="151"/>
      <c r="Y8" s="151"/>
      <c r="Z8" s="151"/>
    </row>
    <row r="9" spans="1:26" ht="15" customHeight="1" x14ac:dyDescent="0.35">
      <c r="A9" s="164" t="s">
        <v>218</v>
      </c>
      <c r="B9" s="158"/>
      <c r="C9" s="165">
        <v>87096</v>
      </c>
      <c r="D9" s="166"/>
      <c r="E9" s="167">
        <v>5.0000000000000001E-3</v>
      </c>
      <c r="F9" s="168"/>
      <c r="G9" s="165">
        <v>83509</v>
      </c>
      <c r="H9" s="168"/>
      <c r="I9" s="167">
        <v>2E-3</v>
      </c>
      <c r="J9" s="151"/>
      <c r="K9" s="151"/>
      <c r="L9" s="151"/>
      <c r="M9" s="151"/>
      <c r="N9" s="151"/>
      <c r="O9" s="151"/>
      <c r="P9" s="151"/>
      <c r="Q9" s="151"/>
      <c r="R9" s="151"/>
      <c r="S9" s="151"/>
      <c r="T9" s="151"/>
      <c r="U9" s="151"/>
      <c r="V9" s="151"/>
      <c r="W9" s="151"/>
      <c r="X9" s="151"/>
      <c r="Y9" s="151"/>
      <c r="Z9" s="151"/>
    </row>
    <row r="10" spans="1:26" ht="15" customHeight="1" x14ac:dyDescent="0.35">
      <c r="A10" s="149" t="s">
        <v>219</v>
      </c>
      <c r="B10" s="161"/>
      <c r="C10" s="169">
        <f>SUM(C8:C9)</f>
        <v>17779935</v>
      </c>
      <c r="D10" s="170"/>
      <c r="E10" s="171">
        <v>0.92100000000000004</v>
      </c>
      <c r="F10" s="163"/>
      <c r="G10" s="169">
        <f>SUM(G8:G9)</f>
        <v>27846980</v>
      </c>
      <c r="H10" s="163"/>
      <c r="I10" s="171">
        <v>0.83399999999999996</v>
      </c>
      <c r="J10" s="151"/>
      <c r="K10" s="151"/>
      <c r="L10" s="151"/>
      <c r="M10" s="151"/>
      <c r="N10" s="151"/>
      <c r="O10" s="151"/>
      <c r="P10" s="151"/>
      <c r="Q10" s="151"/>
      <c r="R10" s="151"/>
      <c r="S10" s="151"/>
      <c r="T10" s="151"/>
      <c r="U10" s="151"/>
      <c r="V10" s="151"/>
      <c r="W10" s="151"/>
      <c r="X10" s="151"/>
      <c r="Y10" s="151"/>
      <c r="Z10" s="151"/>
    </row>
    <row r="11" spans="1:26" ht="15" customHeight="1" x14ac:dyDescent="0.35">
      <c r="A11" s="157" t="s">
        <v>220</v>
      </c>
      <c r="B11" s="158"/>
      <c r="C11" s="166">
        <v>1505163</v>
      </c>
      <c r="D11" s="166"/>
      <c r="E11" s="168">
        <v>7.8E-2</v>
      </c>
      <c r="F11" s="168"/>
      <c r="G11" s="166">
        <v>1909444</v>
      </c>
      <c r="H11" s="168"/>
      <c r="I11" s="168">
        <v>5.7000000000000002E-2</v>
      </c>
      <c r="J11" s="151"/>
      <c r="K11" s="151"/>
      <c r="L11" s="151"/>
      <c r="M11" s="151"/>
      <c r="N11" s="151"/>
      <c r="O11" s="151"/>
      <c r="P11" s="151"/>
      <c r="Q11" s="151"/>
      <c r="R11" s="151"/>
      <c r="S11" s="151"/>
      <c r="T11" s="151"/>
      <c r="U11" s="151"/>
      <c r="V11" s="151"/>
      <c r="W11" s="151"/>
      <c r="X11" s="151"/>
      <c r="Y11" s="151"/>
      <c r="Z11" s="151"/>
    </row>
    <row r="12" spans="1:26" ht="15" customHeight="1" x14ac:dyDescent="0.35">
      <c r="A12" s="148" t="s">
        <v>221</v>
      </c>
      <c r="B12" s="161"/>
      <c r="C12" s="161"/>
      <c r="D12" s="161"/>
      <c r="E12" s="163"/>
      <c r="F12" s="163"/>
      <c r="G12" s="170"/>
      <c r="H12" s="163"/>
      <c r="I12" s="163"/>
      <c r="J12" s="151"/>
      <c r="K12" s="151"/>
      <c r="L12" s="151"/>
      <c r="M12" s="151"/>
      <c r="N12" s="151"/>
      <c r="O12" s="151"/>
      <c r="P12" s="151"/>
      <c r="Q12" s="151"/>
      <c r="R12" s="151"/>
      <c r="S12" s="151"/>
      <c r="T12" s="151"/>
      <c r="U12" s="151"/>
      <c r="V12" s="151"/>
      <c r="W12" s="151"/>
      <c r="X12" s="151"/>
      <c r="Y12" s="151"/>
      <c r="Z12" s="151"/>
    </row>
    <row r="13" spans="1:26" ht="15" customHeight="1" x14ac:dyDescent="0.35">
      <c r="A13" s="157" t="s">
        <v>222</v>
      </c>
      <c r="B13" s="158"/>
      <c r="C13" s="158"/>
      <c r="D13" s="158"/>
      <c r="E13" s="168"/>
      <c r="F13" s="168"/>
      <c r="G13" s="166"/>
      <c r="H13" s="168"/>
      <c r="I13" s="168"/>
      <c r="J13" s="151"/>
      <c r="K13" s="151"/>
      <c r="L13" s="151"/>
      <c r="M13" s="151"/>
      <c r="N13" s="151"/>
      <c r="O13" s="151"/>
      <c r="P13" s="151"/>
      <c r="Q13" s="151"/>
      <c r="R13" s="151"/>
      <c r="S13" s="151"/>
      <c r="T13" s="151"/>
      <c r="U13" s="151"/>
      <c r="V13" s="151"/>
      <c r="W13" s="151"/>
      <c r="X13" s="151"/>
      <c r="Y13" s="151"/>
      <c r="Z13" s="151"/>
    </row>
    <row r="14" spans="1:26" ht="15" customHeight="1" x14ac:dyDescent="0.35">
      <c r="A14" s="160" t="s">
        <v>223</v>
      </c>
      <c r="B14" s="155"/>
      <c r="C14" s="170">
        <v>2593</v>
      </c>
      <c r="D14" s="170"/>
      <c r="E14" s="163">
        <v>0</v>
      </c>
      <c r="F14" s="163"/>
      <c r="G14" s="170">
        <v>3073098</v>
      </c>
      <c r="H14" s="163"/>
      <c r="I14" s="163">
        <v>9.1999999999999998E-2</v>
      </c>
      <c r="J14" s="151"/>
      <c r="K14" s="151"/>
      <c r="L14" s="151"/>
      <c r="M14" s="151"/>
      <c r="N14" s="151"/>
      <c r="O14" s="151"/>
      <c r="P14" s="151"/>
      <c r="Q14" s="151"/>
      <c r="R14" s="151"/>
      <c r="S14" s="151"/>
      <c r="T14" s="151"/>
      <c r="U14" s="151"/>
      <c r="V14" s="151"/>
      <c r="W14" s="151"/>
      <c r="X14" s="151"/>
      <c r="Y14" s="151"/>
      <c r="Z14" s="151"/>
    </row>
    <row r="15" spans="1:26" ht="15" customHeight="1" x14ac:dyDescent="0.35">
      <c r="A15" s="164" t="s">
        <v>224</v>
      </c>
      <c r="B15" s="154"/>
      <c r="C15" s="166">
        <v>0</v>
      </c>
      <c r="D15" s="166"/>
      <c r="E15" s="168">
        <v>0</v>
      </c>
      <c r="F15" s="168"/>
      <c r="G15" s="166">
        <v>480765</v>
      </c>
      <c r="H15" s="168"/>
      <c r="I15" s="168">
        <v>1.4999999999999999E-2</v>
      </c>
      <c r="J15" s="151"/>
      <c r="K15" s="151"/>
      <c r="L15" s="151"/>
      <c r="M15" s="151"/>
      <c r="N15" s="151"/>
      <c r="O15" s="151"/>
      <c r="P15" s="151"/>
      <c r="Q15" s="151"/>
      <c r="R15" s="151"/>
      <c r="S15" s="151"/>
      <c r="T15" s="151"/>
      <c r="U15" s="151"/>
      <c r="V15" s="151"/>
      <c r="W15" s="151"/>
      <c r="X15" s="151"/>
      <c r="Y15" s="151"/>
      <c r="Z15" s="151"/>
    </row>
    <row r="16" spans="1:26" ht="15" customHeight="1" x14ac:dyDescent="0.35">
      <c r="A16" s="160" t="s">
        <v>129</v>
      </c>
      <c r="B16" s="156"/>
      <c r="C16" s="172">
        <v>23807</v>
      </c>
      <c r="D16" s="170"/>
      <c r="E16" s="173">
        <v>1E-3</v>
      </c>
      <c r="F16" s="163"/>
      <c r="G16" s="172">
        <v>74410</v>
      </c>
      <c r="H16" s="163"/>
      <c r="I16" s="173">
        <v>2E-3</v>
      </c>
      <c r="J16" s="151"/>
      <c r="K16" s="151"/>
      <c r="L16" s="151"/>
      <c r="M16" s="151"/>
      <c r="N16" s="151"/>
      <c r="O16" s="151"/>
      <c r="P16" s="151"/>
      <c r="Q16" s="151"/>
      <c r="R16" s="151"/>
      <c r="S16" s="151"/>
      <c r="T16" s="151"/>
      <c r="U16" s="151"/>
      <c r="V16" s="151"/>
      <c r="W16" s="151"/>
      <c r="X16" s="151"/>
      <c r="Y16" s="151"/>
      <c r="Z16" s="151"/>
    </row>
    <row r="17" spans="1:26" ht="15" customHeight="1" x14ac:dyDescent="0.35">
      <c r="A17" s="150" t="s">
        <v>225</v>
      </c>
      <c r="B17" s="159"/>
      <c r="C17" s="174">
        <f>SUM(C14:C16)</f>
        <v>26400</v>
      </c>
      <c r="D17" s="166"/>
      <c r="E17" s="175">
        <v>1E-3</v>
      </c>
      <c r="F17" s="168"/>
      <c r="G17" s="174">
        <f>SUM(G14:G16)</f>
        <v>3628273</v>
      </c>
      <c r="H17" s="168"/>
      <c r="I17" s="175">
        <v>0.109</v>
      </c>
      <c r="J17" s="151"/>
      <c r="K17" s="151"/>
      <c r="L17" s="151"/>
      <c r="M17" s="151"/>
      <c r="N17" s="151"/>
      <c r="O17" s="151"/>
      <c r="P17" s="151"/>
      <c r="Q17" s="151"/>
      <c r="R17" s="151"/>
      <c r="S17" s="151"/>
      <c r="T17" s="151"/>
      <c r="U17" s="151"/>
      <c r="V17" s="151"/>
      <c r="W17" s="151"/>
      <c r="X17" s="151"/>
      <c r="Y17" s="151"/>
      <c r="Z17" s="151"/>
    </row>
    <row r="18" spans="1:26" ht="15" customHeight="1" x14ac:dyDescent="0.35">
      <c r="A18" s="176" t="s">
        <v>24</v>
      </c>
      <c r="B18" s="151"/>
      <c r="C18" s="169">
        <f>C10+C11+C17</f>
        <v>19311498</v>
      </c>
      <c r="D18" s="170"/>
      <c r="E18" s="161"/>
      <c r="F18" s="161"/>
      <c r="G18" s="169">
        <f>G10+G11+G17</f>
        <v>33384697</v>
      </c>
      <c r="H18" s="151"/>
      <c r="I18" s="151"/>
      <c r="J18" s="151"/>
      <c r="K18" s="151"/>
      <c r="L18" s="151"/>
      <c r="M18" s="151"/>
      <c r="N18" s="151"/>
      <c r="O18" s="151"/>
      <c r="P18" s="151"/>
      <c r="Q18" s="151"/>
      <c r="R18" s="151"/>
      <c r="S18" s="151"/>
      <c r="T18" s="151"/>
      <c r="U18" s="151"/>
      <c r="V18" s="151"/>
      <c r="W18" s="151"/>
      <c r="X18" s="151"/>
      <c r="Y18" s="151"/>
      <c r="Z18" s="151"/>
    </row>
    <row r="19" spans="1:26" ht="15" customHeight="1" x14ac:dyDescent="0.35">
      <c r="A19" s="147" t="s">
        <v>212</v>
      </c>
      <c r="B19" s="154"/>
      <c r="C19" s="165">
        <v>1846871</v>
      </c>
      <c r="D19" s="166"/>
      <c r="E19" s="158"/>
      <c r="F19" s="158"/>
      <c r="G19" s="165">
        <v>7656187</v>
      </c>
      <c r="H19" s="154"/>
      <c r="I19" s="154"/>
      <c r="J19" s="151"/>
      <c r="K19" s="151"/>
      <c r="L19" s="151"/>
      <c r="M19" s="151"/>
      <c r="N19" s="151"/>
      <c r="O19" s="151"/>
      <c r="P19" s="151"/>
      <c r="Q19" s="151"/>
      <c r="R19" s="151"/>
      <c r="S19" s="151"/>
      <c r="T19" s="151"/>
      <c r="U19" s="151"/>
      <c r="V19" s="151"/>
      <c r="W19" s="151"/>
      <c r="X19" s="151"/>
      <c r="Y19" s="151"/>
      <c r="Z19" s="151"/>
    </row>
    <row r="20" spans="1:26" ht="15" customHeight="1" x14ac:dyDescent="0.35">
      <c r="A20" s="176" t="s">
        <v>25</v>
      </c>
      <c r="B20" s="151"/>
      <c r="C20" s="177">
        <f>SUM(C18+C19)</f>
        <v>21158369</v>
      </c>
      <c r="D20" s="170"/>
      <c r="E20" s="161"/>
      <c r="F20" s="161"/>
      <c r="G20" s="177">
        <f>SUM(G18+G19)</f>
        <v>41040884</v>
      </c>
      <c r="H20" s="151"/>
      <c r="I20" s="151"/>
      <c r="J20" s="151"/>
      <c r="K20" s="151"/>
      <c r="L20" s="151"/>
      <c r="M20" s="151"/>
      <c r="N20" s="151"/>
      <c r="O20" s="151"/>
      <c r="P20" s="151"/>
      <c r="Q20" s="151"/>
      <c r="R20" s="151"/>
      <c r="S20" s="151"/>
      <c r="T20" s="151"/>
      <c r="U20" s="151"/>
      <c r="V20" s="151"/>
      <c r="W20" s="151"/>
      <c r="X20" s="151"/>
      <c r="Y20" s="151"/>
      <c r="Z20" s="151"/>
    </row>
    <row r="21" spans="1:26" ht="15" customHeight="1" x14ac:dyDescent="0.35">
      <c r="A21" s="178"/>
      <c r="B21" s="154"/>
      <c r="C21" s="179"/>
      <c r="D21" s="179"/>
      <c r="E21" s="154"/>
      <c r="F21" s="154"/>
      <c r="G21" s="179"/>
      <c r="H21" s="154"/>
      <c r="I21" s="154"/>
      <c r="J21" s="151"/>
      <c r="K21" s="151"/>
      <c r="L21" s="151"/>
      <c r="M21" s="151"/>
      <c r="N21" s="151"/>
      <c r="O21" s="151"/>
      <c r="P21" s="151"/>
      <c r="Q21" s="151"/>
      <c r="R21" s="151"/>
      <c r="S21" s="151"/>
      <c r="T21" s="151"/>
      <c r="U21" s="151"/>
      <c r="V21" s="151"/>
      <c r="W21" s="151"/>
      <c r="X21" s="151"/>
      <c r="Y21" s="151"/>
      <c r="Z21" s="151"/>
    </row>
    <row r="22" spans="1:26" ht="24.95" customHeight="1" x14ac:dyDescent="0.35">
      <c r="A22" s="152" t="s">
        <v>226</v>
      </c>
      <c r="B22" s="156"/>
      <c r="C22" s="357" t="s">
        <v>2</v>
      </c>
      <c r="D22" s="358"/>
      <c r="E22" s="354"/>
      <c r="F22" s="180"/>
      <c r="G22" s="357" t="s">
        <v>3</v>
      </c>
      <c r="H22" s="354"/>
      <c r="I22" s="354"/>
      <c r="J22" s="151"/>
      <c r="K22" s="151"/>
      <c r="L22" s="151"/>
      <c r="M22" s="151"/>
      <c r="N22" s="151"/>
      <c r="O22" s="151"/>
      <c r="P22" s="151"/>
      <c r="Q22" s="151"/>
      <c r="R22" s="151"/>
      <c r="S22" s="151"/>
      <c r="T22" s="151"/>
      <c r="U22" s="151"/>
      <c r="V22" s="151"/>
      <c r="W22" s="151"/>
      <c r="X22" s="151"/>
      <c r="Y22" s="151"/>
      <c r="Z22" s="151"/>
    </row>
    <row r="23" spans="1:26" ht="15" customHeight="1" x14ac:dyDescent="0.35">
      <c r="A23" s="154"/>
      <c r="B23" s="159"/>
      <c r="C23" s="340" t="s">
        <v>23</v>
      </c>
      <c r="D23" s="359"/>
      <c r="E23" s="360"/>
      <c r="F23" s="212"/>
      <c r="G23" s="355" t="s">
        <v>23</v>
      </c>
      <c r="H23" s="361"/>
      <c r="I23" s="361"/>
      <c r="J23" s="151"/>
      <c r="K23" s="151"/>
      <c r="L23" s="151"/>
      <c r="M23" s="151"/>
      <c r="N23" s="151"/>
      <c r="O23" s="151"/>
      <c r="P23" s="151"/>
      <c r="Q23" s="151"/>
      <c r="R23" s="151"/>
      <c r="S23" s="151"/>
      <c r="T23" s="151"/>
      <c r="U23" s="151"/>
      <c r="V23" s="151"/>
      <c r="W23" s="151"/>
      <c r="X23" s="151"/>
      <c r="Y23" s="151"/>
      <c r="Z23" s="151"/>
    </row>
    <row r="24" spans="1:26" ht="15" customHeight="1" x14ac:dyDescent="0.35">
      <c r="A24" s="148" t="s">
        <v>227</v>
      </c>
      <c r="B24" s="156"/>
      <c r="C24" s="156"/>
      <c r="D24" s="156"/>
      <c r="E24" s="181">
        <v>3.5200000000000002E-2</v>
      </c>
      <c r="F24" s="156"/>
      <c r="G24" s="182"/>
      <c r="H24" s="182"/>
      <c r="I24" s="181">
        <v>3.5400000000000001E-2</v>
      </c>
      <c r="J24" s="151"/>
      <c r="K24" s="151"/>
      <c r="L24" s="151"/>
      <c r="M24" s="151"/>
      <c r="N24" s="151"/>
      <c r="O24" s="151"/>
      <c r="P24" s="151"/>
      <c r="Q24" s="151"/>
      <c r="R24" s="151"/>
      <c r="S24" s="151"/>
      <c r="T24" s="151"/>
      <c r="U24" s="151"/>
      <c r="V24" s="151"/>
      <c r="W24" s="151"/>
      <c r="X24" s="151"/>
      <c r="Y24" s="151"/>
      <c r="Z24" s="151"/>
    </row>
    <row r="25" spans="1:26" ht="15" customHeight="1" x14ac:dyDescent="0.35">
      <c r="A25" s="157" t="s">
        <v>215</v>
      </c>
      <c r="B25" s="159"/>
      <c r="C25" s="168"/>
      <c r="D25" s="168"/>
      <c r="E25" s="168"/>
      <c r="F25" s="168"/>
      <c r="G25" s="159"/>
      <c r="H25" s="168"/>
      <c r="I25" s="168"/>
      <c r="J25" s="151"/>
      <c r="K25" s="151"/>
      <c r="L25" s="151"/>
      <c r="M25" s="151"/>
      <c r="N25" s="151"/>
      <c r="O25" s="151"/>
      <c r="P25" s="151"/>
      <c r="Q25" s="151"/>
      <c r="R25" s="151"/>
      <c r="S25" s="151"/>
      <c r="T25" s="151"/>
      <c r="U25" s="151"/>
      <c r="V25" s="151"/>
      <c r="W25" s="151"/>
      <c r="X25" s="151"/>
      <c r="Y25" s="151"/>
      <c r="Z25" s="151"/>
    </row>
    <row r="26" spans="1:26" ht="15" customHeight="1" x14ac:dyDescent="0.35">
      <c r="A26" s="160" t="s">
        <v>228</v>
      </c>
      <c r="B26" s="151"/>
      <c r="C26" s="163"/>
      <c r="D26" s="163"/>
      <c r="E26" s="181">
        <v>3.1800000000000002E-2</v>
      </c>
      <c r="F26" s="163"/>
      <c r="G26" s="156"/>
      <c r="H26" s="163"/>
      <c r="I26" s="181">
        <v>3.2000000000000001E-2</v>
      </c>
      <c r="J26" s="151"/>
      <c r="K26" s="151"/>
      <c r="L26" s="151"/>
      <c r="M26" s="151"/>
      <c r="N26" s="151"/>
      <c r="O26" s="151"/>
      <c r="P26" s="151"/>
      <c r="Q26" s="151"/>
      <c r="R26" s="151"/>
      <c r="S26" s="151"/>
      <c r="T26" s="151"/>
      <c r="U26" s="151"/>
      <c r="V26" s="151"/>
      <c r="W26" s="151"/>
      <c r="X26" s="151"/>
      <c r="Y26" s="151"/>
      <c r="Z26" s="151"/>
    </row>
    <row r="27" spans="1:26" ht="15" customHeight="1" x14ac:dyDescent="0.35">
      <c r="A27" s="157" t="s">
        <v>221</v>
      </c>
      <c r="B27" s="183"/>
      <c r="C27" s="168"/>
      <c r="D27" s="168"/>
      <c r="E27" s="168"/>
      <c r="F27" s="168"/>
      <c r="G27" s="159"/>
      <c r="H27" s="168"/>
      <c r="I27" s="168"/>
      <c r="J27" s="151"/>
      <c r="K27" s="151"/>
      <c r="L27" s="151"/>
      <c r="M27" s="151"/>
      <c r="N27" s="151"/>
      <c r="O27" s="151"/>
      <c r="P27" s="151"/>
      <c r="Q27" s="151"/>
      <c r="R27" s="151"/>
      <c r="S27" s="151"/>
      <c r="T27" s="151"/>
      <c r="U27" s="151"/>
      <c r="V27" s="151"/>
      <c r="W27" s="151"/>
      <c r="X27" s="151"/>
      <c r="Y27" s="151"/>
      <c r="Z27" s="151"/>
    </row>
    <row r="28" spans="1:26" ht="15" customHeight="1" x14ac:dyDescent="0.35">
      <c r="A28" s="160" t="s">
        <v>26</v>
      </c>
      <c r="B28" s="184"/>
      <c r="C28" s="163"/>
      <c r="D28" s="163"/>
      <c r="E28" s="181">
        <v>6.7599999999999993E-2</v>
      </c>
      <c r="F28" s="163"/>
      <c r="G28" s="156"/>
      <c r="H28" s="163"/>
      <c r="I28" s="181">
        <v>6.2899999999999998E-2</v>
      </c>
      <c r="J28" s="151"/>
      <c r="K28" s="151"/>
      <c r="L28" s="151"/>
      <c r="M28" s="151"/>
      <c r="N28" s="151"/>
      <c r="O28" s="151"/>
      <c r="P28" s="151"/>
      <c r="Q28" s="151"/>
      <c r="R28" s="151"/>
      <c r="S28" s="151"/>
      <c r="T28" s="151"/>
      <c r="U28" s="151"/>
      <c r="V28" s="151"/>
      <c r="W28" s="151"/>
      <c r="X28" s="151"/>
      <c r="Y28" s="151"/>
      <c r="Z28" s="151"/>
    </row>
    <row r="29" spans="1:26" ht="15" customHeight="1" x14ac:dyDescent="0.35">
      <c r="A29" s="154"/>
      <c r="B29" s="154"/>
      <c r="C29" s="168"/>
      <c r="D29" s="168"/>
      <c r="E29" s="159"/>
      <c r="F29" s="159"/>
      <c r="G29" s="159"/>
      <c r="H29" s="159"/>
      <c r="I29" s="159"/>
      <c r="J29" s="151"/>
      <c r="K29" s="151"/>
      <c r="L29" s="151"/>
      <c r="M29" s="151"/>
      <c r="N29" s="151"/>
      <c r="O29" s="151"/>
      <c r="P29" s="151"/>
      <c r="Q29" s="151"/>
      <c r="R29" s="151"/>
      <c r="S29" s="151"/>
      <c r="T29" s="151"/>
      <c r="U29" s="151"/>
      <c r="V29" s="151"/>
      <c r="W29" s="151"/>
      <c r="X29" s="151"/>
      <c r="Y29" s="151"/>
      <c r="Z29" s="151"/>
    </row>
    <row r="30" spans="1:26" ht="14.1" customHeight="1" x14ac:dyDescent="0.35">
      <c r="A30" s="148" t="s">
        <v>213</v>
      </c>
      <c r="B30" s="151"/>
      <c r="C30" s="163"/>
      <c r="D30" s="163"/>
      <c r="E30" s="181">
        <v>2.3900000000000001E-2</v>
      </c>
      <c r="F30" s="163"/>
      <c r="G30" s="156"/>
      <c r="H30" s="163"/>
      <c r="I30" s="181">
        <v>2.35E-2</v>
      </c>
      <c r="J30" s="151"/>
      <c r="K30" s="151"/>
      <c r="L30" s="151"/>
      <c r="M30" s="151"/>
      <c r="N30" s="151"/>
      <c r="O30" s="151"/>
      <c r="P30" s="151"/>
      <c r="Q30" s="151"/>
      <c r="R30" s="151"/>
      <c r="S30" s="151"/>
      <c r="T30" s="151"/>
      <c r="U30" s="151"/>
      <c r="V30" s="151"/>
      <c r="W30" s="151"/>
      <c r="X30" s="151"/>
      <c r="Y30" s="151"/>
      <c r="Z30" s="151"/>
    </row>
    <row r="31" spans="1:26" ht="15" customHeight="1" x14ac:dyDescent="0.35">
      <c r="A31" s="185" t="s">
        <v>229</v>
      </c>
      <c r="B31" s="154"/>
      <c r="C31" s="168"/>
      <c r="D31" s="168"/>
      <c r="E31" s="186">
        <v>1.1299999999999999E-2</v>
      </c>
      <c r="F31" s="168"/>
      <c r="G31" s="159"/>
      <c r="H31" s="168"/>
      <c r="I31" s="186">
        <v>1.1900000000000001E-2</v>
      </c>
      <c r="J31" s="151"/>
      <c r="K31" s="151"/>
      <c r="L31" s="151"/>
      <c r="M31" s="151"/>
      <c r="N31" s="151"/>
      <c r="O31" s="151"/>
      <c r="P31" s="151"/>
      <c r="Q31" s="151"/>
      <c r="R31" s="151"/>
      <c r="S31" s="151"/>
      <c r="T31" s="151"/>
      <c r="U31" s="151"/>
      <c r="V31" s="151"/>
      <c r="W31" s="151"/>
      <c r="X31" s="151"/>
      <c r="Y31" s="151"/>
      <c r="Z31" s="151"/>
    </row>
    <row r="32" spans="1:26" ht="9" customHeight="1" x14ac:dyDescent="0.35">
      <c r="A32" s="187"/>
      <c r="B32" s="188"/>
      <c r="C32" s="189"/>
      <c r="D32" s="189"/>
      <c r="E32" s="189"/>
      <c r="F32" s="190"/>
      <c r="G32" s="189"/>
      <c r="H32" s="189"/>
      <c r="I32" s="189"/>
      <c r="J32" s="151"/>
      <c r="K32" s="151"/>
      <c r="L32" s="151"/>
      <c r="M32" s="151"/>
      <c r="N32" s="151"/>
      <c r="O32" s="151"/>
      <c r="P32" s="151"/>
      <c r="Q32" s="151"/>
      <c r="R32" s="151"/>
      <c r="S32" s="151"/>
      <c r="T32" s="151"/>
      <c r="U32" s="151"/>
      <c r="V32" s="151"/>
      <c r="W32" s="151"/>
      <c r="X32" s="151"/>
      <c r="Y32" s="151"/>
      <c r="Z32" s="151"/>
    </row>
    <row r="33" spans="1:26" ht="15" customHeight="1" x14ac:dyDescent="0.35">
      <c r="A33" s="191" t="s">
        <v>230</v>
      </c>
      <c r="B33" s="192"/>
      <c r="C33" s="346" t="s">
        <v>21</v>
      </c>
      <c r="D33" s="347"/>
      <c r="E33" s="347"/>
      <c r="F33" s="193"/>
      <c r="G33" s="346" t="s">
        <v>22</v>
      </c>
      <c r="H33" s="348"/>
      <c r="I33" s="347"/>
      <c r="J33" s="151"/>
      <c r="K33" s="151"/>
      <c r="L33" s="151"/>
      <c r="M33" s="151"/>
      <c r="N33" s="151"/>
      <c r="O33" s="151"/>
      <c r="P33" s="151"/>
      <c r="Q33" s="151"/>
      <c r="R33" s="151"/>
      <c r="S33" s="151"/>
      <c r="T33" s="151"/>
      <c r="U33" s="151"/>
      <c r="V33" s="151"/>
      <c r="W33" s="151"/>
      <c r="X33" s="151"/>
      <c r="Y33" s="151"/>
      <c r="Z33" s="151"/>
    </row>
    <row r="34" spans="1:26" ht="15" customHeight="1" x14ac:dyDescent="0.35">
      <c r="A34" s="194"/>
      <c r="B34" s="151"/>
      <c r="C34" s="349" t="s">
        <v>23</v>
      </c>
      <c r="D34" s="350"/>
      <c r="E34" s="351"/>
      <c r="F34" s="213"/>
      <c r="G34" s="349" t="s">
        <v>23</v>
      </c>
      <c r="H34" s="343"/>
      <c r="I34" s="351"/>
      <c r="J34" s="151"/>
      <c r="K34" s="151"/>
      <c r="L34" s="151"/>
      <c r="M34" s="151"/>
      <c r="N34" s="151"/>
      <c r="O34" s="151"/>
      <c r="P34" s="151"/>
      <c r="Q34" s="151"/>
      <c r="R34" s="151"/>
      <c r="S34" s="151"/>
      <c r="T34" s="151"/>
      <c r="U34" s="151"/>
      <c r="V34" s="151"/>
      <c r="W34" s="151"/>
      <c r="X34" s="151"/>
      <c r="Y34" s="151"/>
      <c r="Z34" s="151"/>
    </row>
    <row r="35" spans="1:26" ht="15" customHeight="1" x14ac:dyDescent="0.35">
      <c r="A35" s="38" t="s">
        <v>250</v>
      </c>
      <c r="B35" s="154"/>
      <c r="C35" s="159"/>
      <c r="D35" s="159"/>
      <c r="E35" s="284">
        <v>104.97</v>
      </c>
      <c r="F35" s="285"/>
      <c r="G35" s="285"/>
      <c r="H35" s="285"/>
      <c r="I35" s="284">
        <v>103.96</v>
      </c>
      <c r="J35" s="151"/>
      <c r="K35" s="151"/>
      <c r="L35" s="151"/>
      <c r="M35" s="151"/>
      <c r="N35" s="151"/>
      <c r="O35" s="151"/>
      <c r="P35" s="151"/>
      <c r="Q35" s="151"/>
      <c r="R35" s="151"/>
      <c r="S35" s="151"/>
      <c r="T35" s="151"/>
      <c r="U35" s="151"/>
      <c r="V35" s="151"/>
      <c r="W35" s="151"/>
      <c r="X35" s="151"/>
      <c r="Y35" s="151"/>
      <c r="Z35" s="151"/>
    </row>
    <row r="36" spans="1:26" ht="15" customHeight="1" x14ac:dyDescent="0.35">
      <c r="A36" s="200" t="s">
        <v>231</v>
      </c>
      <c r="B36" s="151"/>
      <c r="C36" s="156"/>
      <c r="D36" s="156"/>
      <c r="E36" s="286">
        <v>0.123</v>
      </c>
      <c r="F36" s="287"/>
      <c r="G36" s="287"/>
      <c r="H36" s="287"/>
      <c r="I36" s="286">
        <v>0.14299999999999999</v>
      </c>
      <c r="J36" s="151"/>
      <c r="K36" s="151"/>
      <c r="L36" s="151"/>
      <c r="M36" s="151"/>
      <c r="N36" s="151"/>
      <c r="O36" s="151"/>
      <c r="P36" s="151"/>
      <c r="Q36" s="151"/>
      <c r="R36" s="151"/>
      <c r="S36" s="151"/>
      <c r="T36" s="151"/>
      <c r="U36" s="151"/>
      <c r="V36" s="151"/>
      <c r="W36" s="151"/>
      <c r="X36" s="151"/>
      <c r="Y36" s="151"/>
      <c r="Z36" s="151"/>
    </row>
    <row r="37" spans="1:26" ht="27" customHeight="1" x14ac:dyDescent="0.35">
      <c r="A37" s="185" t="s">
        <v>232</v>
      </c>
      <c r="B37" s="154"/>
      <c r="C37" s="159"/>
      <c r="D37" s="168"/>
      <c r="E37" s="168">
        <v>0.99399999999999999</v>
      </c>
      <c r="F37" s="196"/>
      <c r="G37" s="196"/>
      <c r="H37" s="196"/>
      <c r="I37" s="168">
        <v>0.89100000000000001</v>
      </c>
      <c r="J37" s="151"/>
      <c r="K37" s="151"/>
      <c r="L37" s="151"/>
      <c r="M37" s="151"/>
      <c r="N37" s="151"/>
      <c r="O37" s="151"/>
      <c r="P37" s="151"/>
      <c r="Q37" s="151"/>
      <c r="R37" s="151"/>
      <c r="S37" s="151"/>
      <c r="T37" s="151"/>
      <c r="U37" s="151"/>
      <c r="V37" s="151"/>
      <c r="W37" s="151"/>
      <c r="X37" s="151"/>
      <c r="Y37" s="151"/>
      <c r="Z37" s="151"/>
    </row>
    <row r="38" spans="1:26" ht="27" customHeight="1" x14ac:dyDescent="0.35">
      <c r="A38" s="148" t="s">
        <v>233</v>
      </c>
      <c r="B38" s="151"/>
      <c r="C38" s="156"/>
      <c r="D38" s="163"/>
      <c r="E38" s="163">
        <v>6.0000000000000001E-3</v>
      </c>
      <c r="F38" s="195"/>
      <c r="G38" s="195"/>
      <c r="H38" s="195"/>
      <c r="I38" s="163">
        <v>0.109</v>
      </c>
      <c r="J38" s="151"/>
      <c r="K38" s="151"/>
      <c r="L38" s="151"/>
      <c r="M38" s="151"/>
      <c r="N38" s="151"/>
      <c r="O38" s="151"/>
      <c r="P38" s="151"/>
      <c r="Q38" s="151"/>
      <c r="R38" s="151"/>
      <c r="S38" s="151"/>
      <c r="T38" s="151"/>
      <c r="U38" s="151"/>
      <c r="V38" s="151"/>
      <c r="W38" s="151"/>
      <c r="X38" s="151"/>
      <c r="Y38" s="151"/>
      <c r="Z38" s="151"/>
    </row>
    <row r="39" spans="1:26" ht="6.95" customHeight="1" x14ac:dyDescent="0.35">
      <c r="A39" s="201"/>
      <c r="B39" s="192"/>
      <c r="C39" s="202"/>
      <c r="D39" s="202"/>
      <c r="E39" s="202"/>
      <c r="F39" s="196"/>
      <c r="G39" s="202"/>
      <c r="H39" s="202"/>
      <c r="I39" s="202"/>
      <c r="J39" s="151"/>
      <c r="K39" s="151"/>
      <c r="L39" s="151"/>
      <c r="M39" s="151"/>
      <c r="N39" s="151"/>
      <c r="O39" s="151"/>
      <c r="P39" s="151"/>
      <c r="Q39" s="151"/>
      <c r="R39" s="151"/>
      <c r="S39" s="151"/>
      <c r="T39" s="151"/>
      <c r="U39" s="151"/>
      <c r="V39" s="151"/>
      <c r="W39" s="151"/>
      <c r="X39" s="151"/>
      <c r="Y39" s="151"/>
      <c r="Z39" s="151"/>
    </row>
    <row r="40" spans="1:26" ht="15" customHeight="1" x14ac:dyDescent="0.35">
      <c r="A40" s="282" t="s">
        <v>251</v>
      </c>
      <c r="B40" s="188"/>
      <c r="C40" s="352" t="s">
        <v>21</v>
      </c>
      <c r="D40" s="353"/>
      <c r="E40" s="353"/>
      <c r="F40" s="195"/>
      <c r="G40" s="352" t="s">
        <v>22</v>
      </c>
      <c r="H40" s="354"/>
      <c r="I40" s="353"/>
      <c r="J40" s="151"/>
      <c r="K40" s="151"/>
      <c r="L40" s="151"/>
      <c r="M40" s="151"/>
      <c r="N40" s="151"/>
      <c r="O40" s="151"/>
      <c r="P40" s="151"/>
      <c r="Q40" s="151"/>
      <c r="R40" s="151"/>
      <c r="S40" s="151"/>
      <c r="T40" s="151"/>
      <c r="U40" s="151"/>
      <c r="V40" s="151"/>
      <c r="W40" s="151"/>
      <c r="X40" s="151"/>
      <c r="Y40" s="151"/>
      <c r="Z40" s="151"/>
    </row>
    <row r="41" spans="1:26" ht="15" customHeight="1" x14ac:dyDescent="0.35">
      <c r="A41" s="203" t="s">
        <v>122</v>
      </c>
      <c r="B41" s="214"/>
      <c r="C41" s="340" t="s">
        <v>23</v>
      </c>
      <c r="D41" s="341"/>
      <c r="E41" s="342"/>
      <c r="F41" s="215"/>
      <c r="G41" s="340" t="s">
        <v>23</v>
      </c>
      <c r="H41" s="343"/>
      <c r="I41" s="342"/>
      <c r="J41" s="151"/>
      <c r="K41" s="151"/>
      <c r="L41" s="151"/>
      <c r="M41" s="151"/>
      <c r="N41" s="151"/>
      <c r="O41" s="151"/>
      <c r="P41" s="151"/>
      <c r="Q41" s="151"/>
      <c r="R41" s="151"/>
      <c r="S41" s="151"/>
      <c r="T41" s="151"/>
      <c r="U41" s="151"/>
      <c r="V41" s="151"/>
      <c r="W41" s="151"/>
      <c r="X41" s="151"/>
      <c r="Y41" s="151"/>
      <c r="Z41" s="151"/>
    </row>
    <row r="42" spans="1:26" ht="15" customHeight="1" x14ac:dyDescent="0.35">
      <c r="A42" s="194"/>
      <c r="B42" s="151"/>
      <c r="C42" s="155"/>
      <c r="D42" s="156"/>
      <c r="E42" s="155"/>
      <c r="F42" s="195"/>
      <c r="G42" s="195"/>
      <c r="H42" s="195"/>
      <c r="I42" s="155"/>
      <c r="J42" s="151"/>
      <c r="K42" s="151"/>
      <c r="L42" s="151"/>
      <c r="M42" s="151"/>
      <c r="N42" s="151"/>
      <c r="O42" s="151"/>
      <c r="P42" s="151"/>
      <c r="Q42" s="151"/>
      <c r="R42" s="151"/>
      <c r="S42" s="151"/>
      <c r="T42" s="151"/>
      <c r="U42" s="151"/>
      <c r="V42" s="151"/>
      <c r="W42" s="151"/>
      <c r="X42" s="151"/>
      <c r="Y42" s="151"/>
      <c r="Z42" s="151"/>
    </row>
    <row r="43" spans="1:26" ht="15" customHeight="1" x14ac:dyDescent="0.35">
      <c r="A43" s="157" t="s">
        <v>234</v>
      </c>
      <c r="B43" s="154"/>
      <c r="C43" s="204"/>
      <c r="D43" s="159"/>
      <c r="E43" s="179">
        <v>179714087</v>
      </c>
      <c r="F43" s="196"/>
      <c r="G43" s="196"/>
      <c r="H43" s="196"/>
      <c r="I43" s="179">
        <v>175882142</v>
      </c>
      <c r="J43" s="151"/>
      <c r="K43" s="151"/>
      <c r="L43" s="151"/>
      <c r="M43" s="151"/>
      <c r="N43" s="151"/>
      <c r="O43" s="151"/>
      <c r="P43" s="151"/>
      <c r="Q43" s="151"/>
      <c r="R43" s="151"/>
      <c r="S43" s="151"/>
      <c r="T43" s="151"/>
      <c r="U43" s="151"/>
      <c r="V43" s="151"/>
      <c r="W43" s="151"/>
      <c r="X43" s="151"/>
      <c r="Y43" s="151"/>
      <c r="Z43" s="151"/>
    </row>
    <row r="44" spans="1:26" ht="15" customHeight="1" x14ac:dyDescent="0.35">
      <c r="A44" s="200" t="s">
        <v>235</v>
      </c>
      <c r="B44" s="151"/>
      <c r="C44" s="155"/>
      <c r="D44" s="197"/>
      <c r="E44" s="162">
        <v>1505163</v>
      </c>
      <c r="F44" s="195"/>
      <c r="G44" s="195"/>
      <c r="H44" s="195"/>
      <c r="I44" s="162">
        <v>1909444</v>
      </c>
      <c r="J44" s="151"/>
      <c r="K44" s="151"/>
      <c r="L44" s="151"/>
      <c r="M44" s="151"/>
      <c r="N44" s="151"/>
      <c r="O44" s="151"/>
      <c r="P44" s="151"/>
      <c r="Q44" s="151"/>
      <c r="R44" s="151"/>
      <c r="S44" s="151"/>
      <c r="T44" s="151"/>
      <c r="U44" s="151"/>
      <c r="V44" s="151"/>
      <c r="W44" s="151"/>
      <c r="X44" s="151"/>
      <c r="Y44" s="151"/>
      <c r="Z44" s="151"/>
    </row>
    <row r="45" spans="1:26" ht="15" customHeight="1" x14ac:dyDescent="0.35">
      <c r="A45" s="157" t="s">
        <v>236</v>
      </c>
      <c r="B45" s="154"/>
      <c r="C45" s="205"/>
      <c r="D45" s="198"/>
      <c r="E45" s="168">
        <v>4.1000000000000002E-2</v>
      </c>
      <c r="F45" s="196"/>
      <c r="G45" s="196"/>
      <c r="H45" s="196"/>
      <c r="I45" s="168">
        <v>4.1000000000000002E-2</v>
      </c>
      <c r="J45" s="151"/>
      <c r="K45" s="151"/>
      <c r="L45" s="151"/>
      <c r="M45" s="151"/>
      <c r="N45" s="151"/>
      <c r="O45" s="151"/>
      <c r="P45" s="151"/>
      <c r="Q45" s="151"/>
      <c r="R45" s="151"/>
      <c r="S45" s="151"/>
      <c r="T45" s="151"/>
      <c r="U45" s="151"/>
      <c r="V45" s="151"/>
      <c r="W45" s="151"/>
      <c r="X45" s="151"/>
      <c r="Y45" s="151"/>
      <c r="Z45" s="151"/>
    </row>
    <row r="46" spans="1:26" ht="15" customHeight="1" x14ac:dyDescent="0.35">
      <c r="A46" s="49" t="s">
        <v>252</v>
      </c>
      <c r="B46" s="151"/>
      <c r="C46" s="206"/>
      <c r="D46" s="197"/>
      <c r="E46" s="207">
        <v>754</v>
      </c>
      <c r="F46" s="195"/>
      <c r="G46" s="195"/>
      <c r="H46" s="195"/>
      <c r="I46" s="207">
        <v>754</v>
      </c>
      <c r="J46" s="151"/>
      <c r="K46" s="151"/>
      <c r="L46" s="151"/>
      <c r="M46" s="151"/>
      <c r="N46" s="151"/>
      <c r="O46" s="151"/>
      <c r="P46" s="151"/>
      <c r="Q46" s="151"/>
      <c r="R46" s="151"/>
      <c r="S46" s="151"/>
      <c r="T46" s="151"/>
      <c r="U46" s="151"/>
      <c r="V46" s="151"/>
      <c r="W46" s="151"/>
      <c r="X46" s="151"/>
      <c r="Y46" s="151"/>
      <c r="Z46" s="151"/>
    </row>
    <row r="47" spans="1:26" ht="15" customHeight="1" x14ac:dyDescent="0.35">
      <c r="A47" s="157" t="s">
        <v>237</v>
      </c>
      <c r="B47" s="154"/>
      <c r="C47" s="252"/>
      <c r="D47" s="198"/>
      <c r="E47" s="208">
        <v>0.75</v>
      </c>
      <c r="F47" s="196"/>
      <c r="G47" s="196"/>
      <c r="H47" s="196"/>
      <c r="I47" s="208">
        <v>0.75</v>
      </c>
      <c r="J47" s="151"/>
      <c r="K47" s="151"/>
      <c r="L47" s="151"/>
      <c r="M47" s="151"/>
      <c r="N47" s="151"/>
      <c r="O47" s="151"/>
      <c r="P47" s="151"/>
      <c r="Q47" s="151"/>
      <c r="R47" s="151"/>
      <c r="S47" s="151"/>
      <c r="T47" s="151"/>
      <c r="U47" s="151"/>
      <c r="V47" s="151"/>
      <c r="W47" s="151"/>
      <c r="X47" s="151"/>
      <c r="Y47" s="151"/>
      <c r="Z47" s="151"/>
    </row>
    <row r="48" spans="1:26" ht="15" customHeight="1" x14ac:dyDescent="0.35">
      <c r="A48" s="200" t="s">
        <v>238</v>
      </c>
      <c r="B48" s="151"/>
      <c r="C48" s="182"/>
      <c r="D48" s="197"/>
      <c r="E48" s="163">
        <v>3.0000000000000001E-3</v>
      </c>
      <c r="F48" s="195"/>
      <c r="G48" s="195"/>
      <c r="H48" s="195"/>
      <c r="I48" s="209">
        <v>3.0000000000000001E-3</v>
      </c>
      <c r="J48" s="151"/>
      <c r="K48" s="151"/>
      <c r="L48" s="151"/>
      <c r="M48" s="151"/>
      <c r="N48" s="151"/>
      <c r="O48" s="151"/>
      <c r="P48" s="151"/>
      <c r="Q48" s="151"/>
      <c r="R48" s="151"/>
      <c r="S48" s="151"/>
      <c r="T48" s="151"/>
      <c r="U48" s="151"/>
      <c r="V48" s="151"/>
      <c r="W48" s="151"/>
      <c r="X48" s="151"/>
      <c r="Y48" s="151"/>
      <c r="Z48" s="151"/>
    </row>
    <row r="49" spans="1:26" ht="15" hidden="1" customHeight="1" x14ac:dyDescent="0.35">
      <c r="A49" s="210"/>
      <c r="B49" s="154"/>
      <c r="C49" s="198"/>
      <c r="D49" s="198"/>
      <c r="E49" s="211">
        <v>27.3</v>
      </c>
      <c r="F49" s="196"/>
      <c r="G49" s="196"/>
      <c r="H49" s="196"/>
      <c r="I49" s="199"/>
      <c r="J49" s="151"/>
      <c r="K49" s="151"/>
      <c r="L49" s="151"/>
      <c r="M49" s="151"/>
      <c r="N49" s="151"/>
      <c r="O49" s="151"/>
      <c r="P49" s="151"/>
      <c r="Q49" s="151"/>
      <c r="R49" s="151"/>
      <c r="S49" s="151"/>
      <c r="T49" s="151"/>
      <c r="U49" s="151"/>
      <c r="V49" s="151"/>
      <c r="W49" s="151"/>
      <c r="X49" s="151"/>
      <c r="Y49" s="151"/>
      <c r="Z49" s="151"/>
    </row>
    <row r="50" spans="1:26" ht="15" customHeight="1" x14ac:dyDescent="0.35">
      <c r="A50" s="226" t="s">
        <v>239</v>
      </c>
      <c r="B50" s="218"/>
      <c r="C50" s="245"/>
      <c r="D50" s="245"/>
      <c r="E50" s="253" t="str">
        <f>E49&amp;" basis points"</f>
        <v>27.3 basis points</v>
      </c>
      <c r="F50" s="254"/>
      <c r="G50" s="254"/>
      <c r="H50" s="254"/>
      <c r="I50" s="253" t="s">
        <v>27</v>
      </c>
      <c r="J50" s="151"/>
      <c r="K50" s="151"/>
      <c r="L50" s="151"/>
      <c r="M50" s="151"/>
      <c r="N50" s="151"/>
      <c r="O50" s="151"/>
      <c r="P50" s="151"/>
      <c r="Q50" s="151"/>
      <c r="R50" s="151"/>
      <c r="S50" s="151"/>
      <c r="T50" s="151"/>
      <c r="U50" s="151"/>
      <c r="V50" s="151"/>
      <c r="W50" s="151"/>
      <c r="X50" s="151"/>
      <c r="Y50" s="151"/>
      <c r="Z50" s="151"/>
    </row>
    <row r="51" spans="1:26" s="249" customFormat="1" ht="15" customHeight="1" x14ac:dyDescent="0.35">
      <c r="A51" s="221"/>
      <c r="B51" s="222"/>
      <c r="C51" s="247"/>
      <c r="D51" s="247"/>
      <c r="E51" s="247"/>
      <c r="F51" s="248"/>
      <c r="G51" s="248"/>
      <c r="H51" s="248"/>
      <c r="I51" s="248"/>
      <c r="J51" s="222"/>
      <c r="K51" s="222"/>
      <c r="L51" s="222"/>
      <c r="M51" s="222"/>
      <c r="N51" s="222"/>
      <c r="O51" s="222"/>
      <c r="P51" s="222"/>
      <c r="Q51" s="222"/>
      <c r="R51" s="222"/>
      <c r="S51" s="222"/>
      <c r="T51" s="222"/>
      <c r="U51" s="222"/>
      <c r="V51" s="222"/>
      <c r="W51" s="222"/>
      <c r="X51" s="222"/>
      <c r="Y51" s="222"/>
      <c r="Z51" s="222"/>
    </row>
    <row r="52" spans="1:26" s="249" customFormat="1" ht="24" customHeight="1" x14ac:dyDescent="0.35">
      <c r="A52" s="217"/>
      <c r="B52" s="218"/>
      <c r="C52" s="344" t="s">
        <v>2</v>
      </c>
      <c r="D52" s="344"/>
      <c r="E52" s="344"/>
      <c r="F52" s="254"/>
      <c r="G52" s="344" t="s">
        <v>3</v>
      </c>
      <c r="H52" s="344"/>
      <c r="I52" s="344"/>
      <c r="J52" s="222"/>
      <c r="K52" s="222"/>
      <c r="L52" s="222"/>
      <c r="M52" s="222"/>
      <c r="N52" s="222"/>
      <c r="O52" s="222"/>
      <c r="P52" s="222"/>
      <c r="Q52" s="222"/>
      <c r="R52" s="222"/>
      <c r="S52" s="222"/>
      <c r="T52" s="222"/>
      <c r="U52" s="222"/>
      <c r="V52" s="222"/>
      <c r="W52" s="222"/>
      <c r="X52" s="222"/>
      <c r="Y52" s="222"/>
      <c r="Z52" s="222"/>
    </row>
    <row r="53" spans="1:26" s="249" customFormat="1" ht="15" customHeight="1" x14ac:dyDescent="0.35">
      <c r="A53" s="221"/>
      <c r="B53" s="222"/>
      <c r="C53" s="345" t="s">
        <v>23</v>
      </c>
      <c r="D53" s="345"/>
      <c r="E53" s="345"/>
      <c r="F53" s="223"/>
      <c r="G53" s="345" t="s">
        <v>23</v>
      </c>
      <c r="H53" s="345"/>
      <c r="I53" s="345"/>
      <c r="J53" s="222"/>
      <c r="K53" s="222"/>
      <c r="L53" s="222"/>
      <c r="M53" s="222"/>
      <c r="N53" s="222"/>
      <c r="O53" s="222"/>
      <c r="P53" s="222"/>
      <c r="Q53" s="222"/>
      <c r="R53" s="222"/>
      <c r="S53" s="222"/>
      <c r="T53" s="222"/>
      <c r="U53" s="222"/>
      <c r="V53" s="222"/>
      <c r="W53" s="222"/>
      <c r="X53" s="222"/>
      <c r="Y53" s="222"/>
      <c r="Z53" s="222"/>
    </row>
    <row r="54" spans="1:26" s="249" customFormat="1" ht="15" customHeight="1" x14ac:dyDescent="0.35">
      <c r="A54" s="387" t="s">
        <v>240</v>
      </c>
      <c r="B54" s="388"/>
      <c r="C54" s="389"/>
      <c r="D54" s="389"/>
      <c r="E54" s="390">
        <v>-586665</v>
      </c>
      <c r="F54" s="391"/>
      <c r="G54" s="391"/>
      <c r="H54" s="391"/>
      <c r="I54" s="390">
        <v>-21739</v>
      </c>
      <c r="J54" s="222"/>
      <c r="K54" s="222"/>
      <c r="L54" s="222"/>
      <c r="M54" s="222"/>
      <c r="N54" s="222"/>
      <c r="O54" s="222"/>
      <c r="P54" s="222"/>
      <c r="Q54" s="222"/>
      <c r="R54" s="222"/>
      <c r="S54" s="222"/>
      <c r="T54" s="222"/>
      <c r="U54" s="222"/>
      <c r="V54" s="222"/>
      <c r="W54" s="222"/>
      <c r="X54" s="222"/>
      <c r="Y54" s="222"/>
      <c r="Z54" s="222"/>
    </row>
    <row r="55" spans="1:26" s="249" customFormat="1" ht="15" customHeight="1" x14ac:dyDescent="0.35">
      <c r="A55" s="229" t="s">
        <v>138</v>
      </c>
      <c r="B55" s="222"/>
      <c r="C55" s="250"/>
      <c r="D55" s="230"/>
      <c r="E55" s="231">
        <v>130797</v>
      </c>
      <c r="F55" s="248"/>
      <c r="G55" s="248"/>
      <c r="H55" s="248"/>
      <c r="I55" s="231">
        <v>127690</v>
      </c>
      <c r="J55" s="222"/>
      <c r="K55" s="222"/>
      <c r="L55" s="222"/>
      <c r="M55" s="222"/>
      <c r="N55" s="222"/>
      <c r="O55" s="222"/>
      <c r="P55" s="222"/>
      <c r="Q55" s="222"/>
      <c r="R55" s="222"/>
      <c r="S55" s="222"/>
      <c r="T55" s="222"/>
      <c r="U55" s="222"/>
      <c r="V55" s="222"/>
      <c r="W55" s="222"/>
      <c r="X55" s="222"/>
      <c r="Y55" s="222"/>
      <c r="Z55" s="222"/>
    </row>
    <row r="56" spans="1:26" s="249" customFormat="1" ht="15" customHeight="1" x14ac:dyDescent="0.35">
      <c r="A56" s="226" t="s">
        <v>28</v>
      </c>
      <c r="B56" s="218"/>
      <c r="C56" s="227"/>
      <c r="D56" s="232"/>
      <c r="E56" s="228">
        <v>19624</v>
      </c>
      <c r="F56" s="254"/>
      <c r="G56" s="254"/>
      <c r="H56" s="254"/>
      <c r="I56" s="228">
        <v>20149</v>
      </c>
      <c r="J56" s="222"/>
      <c r="K56" s="222"/>
      <c r="L56" s="222"/>
      <c r="M56" s="222"/>
      <c r="N56" s="222"/>
      <c r="O56" s="222"/>
      <c r="P56" s="222"/>
      <c r="Q56" s="222"/>
      <c r="R56" s="222"/>
      <c r="S56" s="222"/>
      <c r="T56" s="222"/>
      <c r="U56" s="222"/>
      <c r="V56" s="222"/>
      <c r="W56" s="222"/>
      <c r="X56" s="222"/>
      <c r="Y56" s="222"/>
      <c r="Z56" s="222"/>
    </row>
    <row r="57" spans="1:26" s="249" customFormat="1" ht="15" customHeight="1" x14ac:dyDescent="0.35">
      <c r="A57" s="229" t="s">
        <v>182</v>
      </c>
      <c r="B57" s="222"/>
      <c r="C57" s="250"/>
      <c r="D57" s="233"/>
      <c r="E57" s="231">
        <v>232</v>
      </c>
      <c r="F57" s="248"/>
      <c r="G57" s="248"/>
      <c r="H57" s="248"/>
      <c r="I57" s="231">
        <v>72</v>
      </c>
      <c r="J57" s="222"/>
      <c r="K57" s="222"/>
      <c r="L57" s="222"/>
      <c r="M57" s="222"/>
      <c r="N57" s="222"/>
      <c r="O57" s="222"/>
      <c r="P57" s="222"/>
      <c r="Q57" s="222"/>
      <c r="R57" s="222"/>
      <c r="S57" s="222"/>
      <c r="T57" s="222"/>
      <c r="U57" s="222"/>
      <c r="V57" s="222"/>
      <c r="W57" s="222"/>
      <c r="X57" s="222"/>
      <c r="Y57" s="222"/>
      <c r="Z57" s="222"/>
    </row>
    <row r="58" spans="1:26" s="249" customFormat="1" ht="15" customHeight="1" x14ac:dyDescent="0.35">
      <c r="A58" s="218"/>
      <c r="B58" s="218"/>
      <c r="C58" s="255"/>
      <c r="D58" s="255"/>
      <c r="E58" s="255"/>
      <c r="F58" s="254"/>
      <c r="G58" s="254"/>
      <c r="H58" s="254"/>
      <c r="I58" s="254"/>
      <c r="J58" s="222"/>
      <c r="K58" s="222"/>
      <c r="L58" s="222"/>
      <c r="M58" s="222"/>
      <c r="N58" s="222"/>
      <c r="O58" s="222"/>
      <c r="P58" s="222"/>
      <c r="Q58" s="222"/>
      <c r="R58" s="222"/>
      <c r="S58" s="222"/>
      <c r="T58" s="222"/>
      <c r="U58" s="222"/>
      <c r="V58" s="222"/>
      <c r="W58" s="222"/>
      <c r="X58" s="222"/>
      <c r="Y58" s="222"/>
      <c r="Z58" s="222"/>
    </row>
    <row r="59" spans="1:26" s="249" customFormat="1" ht="15" customHeight="1" x14ac:dyDescent="0.35">
      <c r="A59" s="222"/>
      <c r="B59" s="222"/>
      <c r="C59" s="241"/>
      <c r="D59" s="241"/>
      <c r="E59" s="241"/>
      <c r="F59" s="248"/>
      <c r="G59" s="248"/>
      <c r="H59" s="248"/>
      <c r="I59" s="248"/>
      <c r="J59" s="222"/>
      <c r="K59" s="222"/>
      <c r="L59" s="222"/>
      <c r="M59" s="222"/>
      <c r="N59" s="222"/>
      <c r="O59" s="222"/>
      <c r="P59" s="222"/>
      <c r="Q59" s="222"/>
      <c r="R59" s="222"/>
      <c r="S59" s="222"/>
      <c r="T59" s="222"/>
      <c r="U59" s="222"/>
      <c r="V59" s="222"/>
      <c r="W59" s="222"/>
      <c r="X59" s="222"/>
      <c r="Y59" s="222"/>
      <c r="Z59" s="222"/>
    </row>
    <row r="60" spans="1:26" s="249" customFormat="1" ht="7.5" customHeight="1" x14ac:dyDescent="0.35">
      <c r="A60" s="235"/>
      <c r="B60" s="236"/>
      <c r="C60" s="237"/>
      <c r="D60" s="237"/>
      <c r="E60" s="237"/>
      <c r="F60" s="254"/>
      <c r="G60" s="237"/>
      <c r="H60" s="237"/>
      <c r="I60" s="237"/>
      <c r="J60" s="222"/>
      <c r="K60" s="222"/>
      <c r="L60" s="222"/>
      <c r="M60" s="222"/>
      <c r="N60" s="222"/>
      <c r="O60" s="222"/>
      <c r="P60" s="222"/>
      <c r="Q60" s="222"/>
      <c r="R60" s="222"/>
      <c r="S60" s="222"/>
      <c r="T60" s="222"/>
      <c r="U60" s="222"/>
      <c r="V60" s="222"/>
      <c r="W60" s="222"/>
      <c r="X60" s="222"/>
      <c r="Y60" s="222"/>
      <c r="Z60" s="222"/>
    </row>
    <row r="61" spans="1:26" s="249" customFormat="1" ht="15" customHeight="1" x14ac:dyDescent="0.35">
      <c r="A61" s="238" t="s">
        <v>241</v>
      </c>
      <c r="B61" s="239"/>
      <c r="C61" s="337" t="s">
        <v>21</v>
      </c>
      <c r="D61" s="337"/>
      <c r="E61" s="337"/>
      <c r="F61" s="248"/>
      <c r="G61" s="337" t="s">
        <v>22</v>
      </c>
      <c r="H61" s="337"/>
      <c r="I61" s="337"/>
      <c r="J61" s="222"/>
      <c r="K61" s="222"/>
      <c r="L61" s="222"/>
      <c r="M61" s="222"/>
      <c r="N61" s="222"/>
      <c r="O61" s="222"/>
      <c r="P61" s="222"/>
      <c r="Q61" s="222"/>
      <c r="R61" s="222"/>
      <c r="S61" s="222"/>
      <c r="T61" s="222"/>
      <c r="U61" s="222"/>
      <c r="V61" s="222"/>
      <c r="W61" s="222"/>
      <c r="X61" s="222"/>
      <c r="Y61" s="222"/>
      <c r="Z61" s="222"/>
    </row>
    <row r="62" spans="1:26" s="249" customFormat="1" ht="15" customHeight="1" x14ac:dyDescent="0.35">
      <c r="A62" s="240" t="s">
        <v>122</v>
      </c>
      <c r="B62" s="218"/>
      <c r="C62" s="338" t="s">
        <v>23</v>
      </c>
      <c r="D62" s="338"/>
      <c r="E62" s="338"/>
      <c r="F62" s="219"/>
      <c r="G62" s="338" t="s">
        <v>23</v>
      </c>
      <c r="H62" s="338"/>
      <c r="I62" s="338"/>
      <c r="J62" s="222"/>
      <c r="K62" s="222"/>
      <c r="L62" s="222"/>
      <c r="M62" s="222"/>
      <c r="N62" s="222"/>
      <c r="O62" s="222"/>
      <c r="P62" s="222"/>
      <c r="Q62" s="222"/>
      <c r="R62" s="222"/>
      <c r="S62" s="222"/>
      <c r="T62" s="222"/>
      <c r="U62" s="222"/>
      <c r="V62" s="222"/>
      <c r="W62" s="222"/>
      <c r="X62" s="222"/>
      <c r="Y62" s="222"/>
      <c r="Z62" s="222"/>
    </row>
    <row r="63" spans="1:26" s="249" customFormat="1" ht="15" customHeight="1" x14ac:dyDescent="0.35">
      <c r="A63" s="288" t="s">
        <v>253</v>
      </c>
      <c r="B63" s="222"/>
      <c r="C63" s="250"/>
      <c r="D63" s="241"/>
      <c r="E63" s="231">
        <v>1761000</v>
      </c>
      <c r="F63" s="248"/>
      <c r="G63" s="248"/>
      <c r="H63" s="248"/>
      <c r="I63" s="231">
        <v>7427000</v>
      </c>
      <c r="J63" s="222"/>
      <c r="K63" s="222"/>
      <c r="L63" s="222"/>
      <c r="M63" s="222"/>
      <c r="N63" s="222"/>
      <c r="O63" s="222"/>
      <c r="P63" s="222"/>
      <c r="Q63" s="222"/>
      <c r="R63" s="222"/>
      <c r="S63" s="222"/>
      <c r="T63" s="222"/>
      <c r="U63" s="222"/>
      <c r="V63" s="222"/>
      <c r="W63" s="222"/>
      <c r="X63" s="222"/>
      <c r="Y63" s="222"/>
      <c r="Z63" s="222"/>
    </row>
    <row r="64" spans="1:26" s="249" customFormat="1" ht="17.25" customHeight="1" x14ac:dyDescent="0.35">
      <c r="A64" s="226" t="s">
        <v>242</v>
      </c>
      <c r="B64" s="218"/>
      <c r="C64" s="227"/>
      <c r="D64" s="245"/>
      <c r="E64" s="228">
        <v>56158068</v>
      </c>
      <c r="F64" s="254"/>
      <c r="G64" s="254"/>
      <c r="H64" s="254"/>
      <c r="I64" s="228">
        <v>39702470</v>
      </c>
      <c r="J64" s="222"/>
      <c r="K64" s="222"/>
      <c r="L64" s="222"/>
      <c r="M64" s="222"/>
      <c r="N64" s="222"/>
      <c r="O64" s="222"/>
      <c r="P64" s="222"/>
      <c r="Q64" s="222"/>
      <c r="R64" s="222"/>
      <c r="S64" s="222"/>
      <c r="T64" s="222"/>
      <c r="U64" s="222"/>
      <c r="V64" s="222"/>
      <c r="W64" s="222"/>
      <c r="X64" s="222"/>
      <c r="Y64" s="222"/>
      <c r="Z64" s="222"/>
    </row>
    <row r="65" spans="1:26" s="249" customFormat="1" ht="15" customHeight="1" x14ac:dyDescent="0.35">
      <c r="A65" s="229" t="s">
        <v>243</v>
      </c>
      <c r="B65" s="222"/>
      <c r="C65" s="251"/>
      <c r="D65" s="243"/>
      <c r="E65" s="244">
        <v>1376000</v>
      </c>
      <c r="F65" s="248"/>
      <c r="G65" s="248"/>
      <c r="H65" s="248"/>
      <c r="I65" s="244">
        <v>1257000</v>
      </c>
      <c r="J65" s="222"/>
      <c r="K65" s="222"/>
      <c r="L65" s="222"/>
      <c r="M65" s="222"/>
      <c r="N65" s="222"/>
      <c r="O65" s="222"/>
      <c r="P65" s="222"/>
      <c r="Q65" s="222"/>
      <c r="R65" s="222"/>
      <c r="S65" s="222"/>
      <c r="T65" s="222"/>
      <c r="U65" s="222"/>
      <c r="V65" s="222"/>
      <c r="W65" s="222"/>
      <c r="X65" s="222"/>
      <c r="Y65" s="222"/>
      <c r="Z65" s="222"/>
    </row>
    <row r="66" spans="1:26" s="249" customFormat="1" ht="15" customHeight="1" thickBot="1" x14ac:dyDescent="0.4">
      <c r="A66" s="226" t="s">
        <v>244</v>
      </c>
      <c r="B66" s="236"/>
      <c r="C66" s="227"/>
      <c r="D66" s="245"/>
      <c r="E66" s="246">
        <v>57534068</v>
      </c>
      <c r="F66" s="254"/>
      <c r="G66" s="254"/>
      <c r="H66" s="254"/>
      <c r="I66" s="246">
        <v>40959470</v>
      </c>
      <c r="J66" s="222"/>
      <c r="K66" s="222"/>
      <c r="L66" s="222"/>
      <c r="M66" s="222"/>
      <c r="N66" s="222"/>
      <c r="O66" s="222"/>
      <c r="P66" s="222"/>
      <c r="Q66" s="222"/>
      <c r="R66" s="222"/>
      <c r="S66" s="222"/>
      <c r="T66" s="222"/>
      <c r="U66" s="222"/>
      <c r="V66" s="222"/>
      <c r="W66" s="222"/>
      <c r="X66" s="222"/>
      <c r="Y66" s="222"/>
      <c r="Z66" s="222"/>
    </row>
    <row r="67" spans="1:26" s="249" customFormat="1" ht="15" customHeight="1" thickTop="1" x14ac:dyDescent="0.35">
      <c r="A67" s="222"/>
      <c r="B67" s="222"/>
      <c r="C67" s="241"/>
      <c r="D67" s="241"/>
      <c r="E67" s="241"/>
      <c r="F67" s="248"/>
      <c r="G67" s="248"/>
      <c r="H67" s="248"/>
      <c r="I67" s="248"/>
      <c r="J67" s="222"/>
      <c r="K67" s="222"/>
      <c r="L67" s="222"/>
      <c r="M67" s="222"/>
      <c r="N67" s="222"/>
      <c r="O67" s="222"/>
      <c r="P67" s="222"/>
      <c r="Q67" s="222"/>
      <c r="R67" s="222"/>
      <c r="S67" s="222"/>
      <c r="T67" s="222"/>
      <c r="U67" s="222"/>
      <c r="V67" s="222"/>
      <c r="W67" s="222"/>
      <c r="X67" s="222"/>
      <c r="Y67" s="222"/>
      <c r="Z67" s="222"/>
    </row>
    <row r="68" spans="1:26" ht="147.75" customHeight="1" x14ac:dyDescent="0.4">
      <c r="A68" s="324" t="s">
        <v>254</v>
      </c>
      <c r="B68" s="339"/>
      <c r="C68" s="339"/>
      <c r="D68" s="339"/>
      <c r="E68" s="339"/>
      <c r="F68" s="339"/>
      <c r="G68" s="339"/>
      <c r="H68" s="339"/>
      <c r="I68" s="339"/>
      <c r="J68" s="151"/>
      <c r="K68" s="151"/>
      <c r="L68" s="151"/>
      <c r="M68" s="151"/>
      <c r="N68" s="151"/>
      <c r="O68" s="151"/>
      <c r="P68" s="151"/>
      <c r="Q68" s="151"/>
      <c r="R68" s="151"/>
      <c r="S68" s="151"/>
      <c r="T68" s="151"/>
      <c r="U68" s="151"/>
      <c r="V68" s="151"/>
      <c r="W68" s="151"/>
      <c r="X68" s="151"/>
      <c r="Y68" s="151"/>
      <c r="Z68" s="151"/>
    </row>
  </sheetData>
  <mergeCells count="28">
    <mergeCell ref="A1:I1"/>
    <mergeCell ref="A2:I2"/>
    <mergeCell ref="A3:I3"/>
    <mergeCell ref="C4:E4"/>
    <mergeCell ref="G4:I4"/>
    <mergeCell ref="C5:E5"/>
    <mergeCell ref="G5:I5"/>
    <mergeCell ref="C22:E22"/>
    <mergeCell ref="G22:I22"/>
    <mergeCell ref="C23:E23"/>
    <mergeCell ref="G23:I23"/>
    <mergeCell ref="C33:E33"/>
    <mergeCell ref="G33:I33"/>
    <mergeCell ref="C34:E34"/>
    <mergeCell ref="G34:I34"/>
    <mergeCell ref="C40:E40"/>
    <mergeCell ref="G40:I40"/>
    <mergeCell ref="C41:E41"/>
    <mergeCell ref="G41:I41"/>
    <mergeCell ref="C52:E52"/>
    <mergeCell ref="G52:I52"/>
    <mergeCell ref="C53:E53"/>
    <mergeCell ref="G53:I53"/>
    <mergeCell ref="C61:E61"/>
    <mergeCell ref="G61:I61"/>
    <mergeCell ref="C62:E62"/>
    <mergeCell ref="G62:I62"/>
    <mergeCell ref="A68:I68"/>
  </mergeCells>
  <pageMargins left="0.7" right="0.7" top="0.75" bottom="0.75" header="0.3" footer="0.3"/>
  <pageSetup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Normal="100" zoomScaleSheetLayoutView="25" workbookViewId="0">
      <selection activeCell="A17" sqref="A17"/>
    </sheetView>
  </sheetViews>
  <sheetFormatPr defaultColWidth="21.5" defaultRowHeight="13.15" x14ac:dyDescent="0.4"/>
  <cols>
    <col min="1" max="1" width="78.140625" customWidth="1"/>
    <col min="2" max="2" width="1.140625" customWidth="1"/>
    <col min="3" max="3" width="25.85546875" customWidth="1"/>
    <col min="4" max="4" width="0.85546875" customWidth="1"/>
    <col min="6" max="6" width="0.85546875" customWidth="1"/>
    <col min="8" max="8" width="0.85546875" customWidth="1"/>
  </cols>
  <sheetData>
    <row r="1" spans="1:26" ht="14.1" customHeight="1" x14ac:dyDescent="0.4">
      <c r="A1" s="366"/>
      <c r="B1" s="332"/>
      <c r="C1" s="332"/>
      <c r="D1" s="332"/>
      <c r="E1" s="332"/>
      <c r="F1" s="6"/>
      <c r="G1" s="6"/>
      <c r="H1" s="6"/>
      <c r="I1" s="6"/>
      <c r="J1" s="6"/>
      <c r="K1" s="6"/>
      <c r="L1" s="6"/>
      <c r="M1" s="6"/>
      <c r="N1" s="6"/>
      <c r="O1" s="6"/>
      <c r="P1" s="6"/>
      <c r="Q1" s="6"/>
      <c r="R1" s="6"/>
      <c r="S1" s="6"/>
      <c r="T1" s="6"/>
      <c r="U1" s="6"/>
      <c r="V1" s="6"/>
      <c r="W1" s="6"/>
      <c r="X1" s="6"/>
      <c r="Y1" s="6"/>
      <c r="Z1" s="6"/>
    </row>
    <row r="2" spans="1:26" ht="27" customHeight="1" x14ac:dyDescent="0.4">
      <c r="A2" s="305" t="s">
        <v>29</v>
      </c>
      <c r="B2" s="306"/>
      <c r="C2" s="307" t="s">
        <v>30</v>
      </c>
      <c r="D2" s="306"/>
      <c r="E2" s="307" t="s">
        <v>31</v>
      </c>
      <c r="F2" s="306"/>
      <c r="G2" s="307" t="s">
        <v>32</v>
      </c>
      <c r="H2" s="306"/>
      <c r="I2" s="307" t="s">
        <v>33</v>
      </c>
      <c r="J2" s="6"/>
      <c r="K2" s="6"/>
      <c r="L2" s="6"/>
      <c r="M2" s="6"/>
      <c r="N2" s="6"/>
      <c r="O2" s="6"/>
      <c r="P2" s="6"/>
      <c r="Q2" s="6"/>
      <c r="R2" s="6"/>
      <c r="S2" s="6"/>
      <c r="T2" s="6"/>
      <c r="U2" s="6"/>
      <c r="V2" s="6"/>
      <c r="W2" s="6"/>
      <c r="X2" s="6"/>
      <c r="Y2" s="6"/>
      <c r="Z2" s="6"/>
    </row>
    <row r="3" spans="1:26" ht="15" customHeight="1" x14ac:dyDescent="0.4">
      <c r="A3" s="50" t="s">
        <v>34</v>
      </c>
      <c r="B3" s="51"/>
      <c r="C3" s="51"/>
      <c r="D3" s="52"/>
      <c r="E3" s="52"/>
      <c r="F3" s="53"/>
      <c r="G3" s="53"/>
      <c r="H3" s="53"/>
      <c r="I3" s="53"/>
      <c r="J3" s="6"/>
      <c r="K3" s="6"/>
      <c r="L3" s="6"/>
      <c r="M3" s="6"/>
      <c r="N3" s="6"/>
      <c r="O3" s="6"/>
      <c r="P3" s="6"/>
      <c r="Q3" s="6"/>
      <c r="R3" s="6"/>
      <c r="S3" s="6"/>
      <c r="T3" s="6"/>
      <c r="U3" s="6"/>
      <c r="V3" s="6"/>
      <c r="W3" s="6"/>
      <c r="X3" s="6"/>
      <c r="Y3" s="6"/>
      <c r="Z3" s="6"/>
    </row>
    <row r="4" spans="1:26" ht="12.95" customHeight="1" x14ac:dyDescent="0.4">
      <c r="A4" s="54"/>
      <c r="B4" s="55"/>
      <c r="C4" s="55"/>
      <c r="D4" s="56"/>
      <c r="E4" s="56"/>
      <c r="F4" s="57"/>
      <c r="G4" s="57"/>
      <c r="H4" s="57"/>
      <c r="I4" s="57"/>
      <c r="J4" s="6"/>
      <c r="K4" s="6"/>
      <c r="L4" s="6"/>
      <c r="M4" s="6"/>
      <c r="N4" s="6"/>
      <c r="O4" s="6"/>
      <c r="P4" s="6"/>
      <c r="Q4" s="6"/>
      <c r="R4" s="6"/>
      <c r="S4" s="6"/>
      <c r="T4" s="6"/>
      <c r="U4" s="6"/>
      <c r="V4" s="6"/>
      <c r="W4" s="6"/>
      <c r="X4" s="6"/>
      <c r="Y4" s="6"/>
      <c r="Z4" s="6"/>
    </row>
    <row r="5" spans="1:26" ht="15" customHeight="1" x14ac:dyDescent="0.4">
      <c r="A5" s="50" t="s">
        <v>35</v>
      </c>
      <c r="B5" s="51"/>
      <c r="C5" s="23">
        <v>17795516</v>
      </c>
      <c r="D5" s="52"/>
      <c r="E5" s="43">
        <v>1.8599999999999998E-2</v>
      </c>
      <c r="F5" s="53"/>
      <c r="G5" s="58">
        <v>1.76</v>
      </c>
      <c r="H5" s="53"/>
      <c r="I5" s="53"/>
      <c r="J5" s="6"/>
      <c r="K5" s="6"/>
      <c r="L5" s="6"/>
      <c r="M5" s="6"/>
      <c r="N5" s="6"/>
      <c r="O5" s="6"/>
      <c r="P5" s="6"/>
      <c r="Q5" s="6"/>
      <c r="R5" s="6"/>
      <c r="S5" s="6"/>
      <c r="T5" s="6"/>
      <c r="U5" s="6"/>
      <c r="V5" s="6"/>
      <c r="W5" s="6"/>
      <c r="X5" s="6"/>
      <c r="Y5" s="6"/>
      <c r="Z5" s="6"/>
    </row>
    <row r="6" spans="1:26" ht="15" customHeight="1" x14ac:dyDescent="0.4">
      <c r="A6" s="59" t="s">
        <v>36</v>
      </c>
      <c r="B6" s="55"/>
      <c r="C6" s="60">
        <v>0</v>
      </c>
      <c r="D6" s="56"/>
      <c r="E6" s="61">
        <v>0</v>
      </c>
      <c r="F6" s="57"/>
      <c r="G6" s="62">
        <v>0</v>
      </c>
      <c r="H6" s="57"/>
      <c r="I6" s="57"/>
      <c r="J6" s="6"/>
      <c r="K6" s="6"/>
      <c r="L6" s="6"/>
      <c r="M6" s="6"/>
      <c r="N6" s="6"/>
      <c r="O6" s="6"/>
      <c r="P6" s="6"/>
      <c r="Q6" s="6"/>
      <c r="R6" s="6"/>
      <c r="S6" s="6"/>
      <c r="T6" s="6"/>
      <c r="U6" s="6"/>
      <c r="V6" s="6"/>
      <c r="W6" s="6"/>
      <c r="X6" s="6"/>
      <c r="Y6" s="6"/>
      <c r="Z6" s="6"/>
    </row>
    <row r="7" spans="1:26" ht="15" customHeight="1" x14ac:dyDescent="0.4">
      <c r="A7" s="63" t="s">
        <v>37</v>
      </c>
      <c r="B7" s="51"/>
      <c r="C7" s="42">
        <f>SUM(C5:C6)</f>
        <v>17795516</v>
      </c>
      <c r="D7" s="52"/>
      <c r="E7" s="43">
        <v>1.8599999999999998E-2</v>
      </c>
      <c r="F7" s="53"/>
      <c r="G7" s="58">
        <v>1.76</v>
      </c>
      <c r="H7" s="51"/>
      <c r="I7" s="64">
        <v>22</v>
      </c>
      <c r="J7" s="6"/>
      <c r="K7" s="6"/>
      <c r="L7" s="6"/>
      <c r="M7" s="6"/>
      <c r="N7" s="6"/>
      <c r="O7" s="6"/>
      <c r="P7" s="6"/>
      <c r="Q7" s="6"/>
      <c r="R7" s="6"/>
      <c r="S7" s="6"/>
      <c r="T7" s="6"/>
      <c r="U7" s="6"/>
      <c r="V7" s="6"/>
      <c r="W7" s="6"/>
      <c r="X7" s="6"/>
      <c r="Y7" s="6"/>
      <c r="Z7" s="6"/>
    </row>
    <row r="8" spans="1:26" ht="15" customHeight="1" x14ac:dyDescent="0.4">
      <c r="A8" s="65" t="s">
        <v>38</v>
      </c>
      <c r="B8" s="57"/>
      <c r="C8" s="66">
        <v>50000</v>
      </c>
      <c r="D8" s="56"/>
      <c r="E8" s="67">
        <v>2.3900000000000001E-2</v>
      </c>
      <c r="F8" s="57"/>
      <c r="G8" s="68">
        <v>174.64</v>
      </c>
      <c r="H8" s="55"/>
      <c r="I8" s="69">
        <v>1</v>
      </c>
      <c r="J8" s="6"/>
      <c r="K8" s="6"/>
      <c r="L8" s="6"/>
      <c r="M8" s="6"/>
      <c r="N8" s="6"/>
      <c r="O8" s="6"/>
      <c r="P8" s="6"/>
      <c r="Q8" s="6"/>
      <c r="R8" s="6"/>
      <c r="S8" s="6"/>
      <c r="T8" s="6"/>
      <c r="U8" s="6"/>
      <c r="V8" s="6"/>
      <c r="W8" s="6"/>
      <c r="X8" s="6"/>
      <c r="Y8" s="6"/>
      <c r="Z8" s="6"/>
    </row>
    <row r="9" spans="1:26" ht="15" customHeight="1" x14ac:dyDescent="0.4">
      <c r="A9" s="63" t="s">
        <v>39</v>
      </c>
      <c r="B9" s="51"/>
      <c r="C9" s="42">
        <v>252143</v>
      </c>
      <c r="D9" s="52"/>
      <c r="E9" s="43">
        <v>3.49E-2</v>
      </c>
      <c r="F9" s="53"/>
      <c r="G9" s="70">
        <v>11.53</v>
      </c>
      <c r="H9" s="51"/>
      <c r="I9" s="64">
        <v>1</v>
      </c>
      <c r="J9" s="6"/>
      <c r="K9" s="6"/>
      <c r="L9" s="6"/>
      <c r="M9" s="6"/>
      <c r="N9" s="6"/>
      <c r="O9" s="6"/>
      <c r="P9" s="6"/>
      <c r="Q9" s="6"/>
      <c r="R9" s="6"/>
      <c r="S9" s="6"/>
      <c r="T9" s="6"/>
      <c r="U9" s="6"/>
      <c r="V9" s="6"/>
      <c r="W9" s="6"/>
      <c r="X9" s="6"/>
      <c r="Y9" s="6"/>
      <c r="Z9" s="6"/>
    </row>
    <row r="10" spans="1:26" ht="15" customHeight="1" x14ac:dyDescent="0.4">
      <c r="A10" s="71" t="s">
        <v>40</v>
      </c>
      <c r="B10" s="55"/>
      <c r="C10" s="66">
        <v>394772</v>
      </c>
      <c r="D10" s="56"/>
      <c r="E10" s="67">
        <v>3.7199999999999997E-2</v>
      </c>
      <c r="F10" s="57"/>
      <c r="G10" s="72">
        <v>50.86</v>
      </c>
      <c r="H10" s="55"/>
      <c r="I10" s="73" t="s">
        <v>41</v>
      </c>
      <c r="J10" s="6"/>
      <c r="K10" s="6"/>
      <c r="L10" s="6"/>
      <c r="M10" s="6"/>
      <c r="N10" s="6"/>
      <c r="O10" s="6"/>
      <c r="P10" s="6"/>
      <c r="Q10" s="6"/>
      <c r="R10" s="6"/>
      <c r="S10" s="6"/>
      <c r="T10" s="6"/>
      <c r="U10" s="6"/>
      <c r="V10" s="6"/>
      <c r="W10" s="6"/>
      <c r="X10" s="6"/>
      <c r="Y10" s="6"/>
      <c r="Z10" s="6"/>
    </row>
    <row r="11" spans="1:26" ht="15" customHeight="1" x14ac:dyDescent="0.4">
      <c r="A11" s="63" t="s">
        <v>42</v>
      </c>
      <c r="B11" s="53"/>
      <c r="C11" s="42">
        <v>285238</v>
      </c>
      <c r="D11" s="52"/>
      <c r="E11" s="43">
        <v>6.25E-2</v>
      </c>
      <c r="F11" s="53"/>
      <c r="G11" s="58">
        <v>21.53</v>
      </c>
      <c r="H11" s="53"/>
      <c r="I11" s="74" t="s">
        <v>43</v>
      </c>
      <c r="J11" s="6"/>
      <c r="K11" s="6"/>
      <c r="L11" s="6"/>
      <c r="M11" s="6"/>
      <c r="N11" s="6"/>
      <c r="O11" s="6"/>
      <c r="P11" s="6"/>
      <c r="Q11" s="6"/>
      <c r="R11" s="6"/>
      <c r="S11" s="6"/>
      <c r="T11" s="6"/>
      <c r="U11" s="6"/>
      <c r="V11" s="6"/>
      <c r="W11" s="6"/>
      <c r="X11" s="6"/>
      <c r="Y11" s="6"/>
      <c r="Z11" s="6"/>
    </row>
    <row r="12" spans="1:26" ht="15" customHeight="1" x14ac:dyDescent="0.4">
      <c r="A12" s="75" t="s">
        <v>44</v>
      </c>
      <c r="B12" s="57"/>
      <c r="C12" s="76">
        <f>SUM(C7:C11)</f>
        <v>18777669</v>
      </c>
      <c r="D12" s="56"/>
      <c r="E12" s="56"/>
      <c r="F12" s="57"/>
      <c r="G12" s="57"/>
      <c r="H12" s="55"/>
      <c r="I12" s="55"/>
      <c r="J12" s="6"/>
      <c r="K12" s="6"/>
      <c r="L12" s="6"/>
      <c r="M12" s="6"/>
      <c r="N12" s="6"/>
      <c r="O12" s="6"/>
      <c r="P12" s="6"/>
      <c r="Q12" s="6"/>
      <c r="R12" s="6"/>
      <c r="S12" s="6"/>
      <c r="T12" s="6"/>
      <c r="U12" s="6"/>
      <c r="V12" s="6"/>
      <c r="W12" s="6"/>
      <c r="X12" s="6"/>
      <c r="Y12" s="6"/>
      <c r="Z12" s="6"/>
    </row>
    <row r="13" spans="1:26" ht="15" customHeight="1" x14ac:dyDescent="0.4">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24" customHeight="1" x14ac:dyDescent="0.4">
      <c r="A14" s="305" t="s">
        <v>45</v>
      </c>
      <c r="B14" s="306"/>
      <c r="C14" s="307" t="s">
        <v>46</v>
      </c>
      <c r="D14" s="306"/>
      <c r="E14" s="307" t="s">
        <v>47</v>
      </c>
      <c r="F14" s="306"/>
      <c r="G14" s="307" t="s">
        <v>48</v>
      </c>
      <c r="H14" s="306"/>
      <c r="I14" s="307" t="s">
        <v>49</v>
      </c>
      <c r="J14" s="6"/>
      <c r="K14" s="6"/>
      <c r="L14" s="6"/>
      <c r="M14" s="6"/>
      <c r="N14" s="6"/>
      <c r="O14" s="6"/>
      <c r="P14" s="6"/>
      <c r="Q14" s="6"/>
      <c r="R14" s="6"/>
      <c r="S14" s="6"/>
      <c r="T14" s="6"/>
      <c r="U14" s="6"/>
      <c r="V14" s="6"/>
      <c r="W14" s="6"/>
      <c r="X14" s="6"/>
      <c r="Y14" s="6"/>
      <c r="Z14" s="6"/>
    </row>
    <row r="15" spans="1:26" ht="15" customHeight="1" x14ac:dyDescent="0.4">
      <c r="A15" s="50" t="s">
        <v>50</v>
      </c>
      <c r="B15" s="51"/>
      <c r="C15" s="51"/>
      <c r="D15" s="52"/>
      <c r="E15" s="52"/>
      <c r="F15" s="53"/>
      <c r="G15" s="53"/>
      <c r="H15" s="53"/>
      <c r="I15" s="53"/>
      <c r="J15" s="6"/>
      <c r="K15" s="6"/>
      <c r="L15" s="6"/>
      <c r="M15" s="6"/>
      <c r="N15" s="6"/>
      <c r="O15" s="6"/>
      <c r="P15" s="6"/>
      <c r="Q15" s="6"/>
      <c r="R15" s="6"/>
      <c r="S15" s="6"/>
      <c r="T15" s="6"/>
      <c r="U15" s="6"/>
      <c r="V15" s="6"/>
      <c r="W15" s="6"/>
      <c r="X15" s="6"/>
      <c r="Y15" s="6"/>
      <c r="Z15" s="6"/>
    </row>
    <row r="16" spans="1:26" ht="15" customHeight="1" x14ac:dyDescent="0.4">
      <c r="A16" s="54"/>
      <c r="B16" s="55"/>
      <c r="C16" s="55"/>
      <c r="D16" s="56"/>
      <c r="E16" s="56"/>
      <c r="F16" s="57"/>
      <c r="G16" s="57"/>
      <c r="H16" s="57"/>
      <c r="I16" s="57"/>
      <c r="J16" s="6"/>
      <c r="K16" s="6"/>
      <c r="L16" s="6"/>
      <c r="M16" s="6"/>
      <c r="N16" s="6"/>
      <c r="O16" s="6"/>
      <c r="P16" s="6"/>
      <c r="Q16" s="6"/>
      <c r="R16" s="6"/>
      <c r="S16" s="6"/>
      <c r="T16" s="6"/>
      <c r="U16" s="6"/>
      <c r="V16" s="6"/>
      <c r="W16" s="6"/>
      <c r="X16" s="6"/>
      <c r="Y16" s="6"/>
      <c r="Z16" s="6"/>
    </row>
    <row r="17" spans="1:26" ht="15" customHeight="1" x14ac:dyDescent="0.4">
      <c r="A17" s="50" t="s">
        <v>51</v>
      </c>
      <c r="B17" s="51"/>
      <c r="C17" s="23">
        <v>28884848</v>
      </c>
      <c r="D17" s="52"/>
      <c r="E17" s="43">
        <v>2.12E-2</v>
      </c>
      <c r="F17" s="53"/>
      <c r="G17" s="58">
        <v>2.44</v>
      </c>
      <c r="H17" s="53"/>
      <c r="I17" s="53"/>
      <c r="J17" s="6"/>
      <c r="K17" s="6"/>
      <c r="L17" s="6"/>
      <c r="M17" s="6"/>
      <c r="N17" s="6"/>
      <c r="O17" s="6"/>
      <c r="P17" s="6"/>
      <c r="Q17" s="6"/>
      <c r="R17" s="6"/>
      <c r="S17" s="6"/>
      <c r="T17" s="6"/>
      <c r="U17" s="6"/>
      <c r="V17" s="6"/>
      <c r="W17" s="6"/>
      <c r="X17" s="6"/>
      <c r="Y17" s="6"/>
      <c r="Z17" s="6"/>
    </row>
    <row r="18" spans="1:26" ht="15" customHeight="1" x14ac:dyDescent="0.4">
      <c r="A18" s="59" t="s">
        <v>52</v>
      </c>
      <c r="B18" s="55"/>
      <c r="C18" s="77">
        <v>262615</v>
      </c>
      <c r="D18" s="56"/>
      <c r="E18" s="78">
        <v>3.5099999999999999E-2</v>
      </c>
      <c r="F18" s="57"/>
      <c r="G18" s="79">
        <v>11.05</v>
      </c>
      <c r="H18" s="57"/>
      <c r="I18" s="57"/>
      <c r="J18" s="6"/>
      <c r="K18" s="6"/>
      <c r="L18" s="6"/>
      <c r="M18" s="6"/>
      <c r="N18" s="6"/>
      <c r="O18" s="6"/>
      <c r="P18" s="6"/>
      <c r="Q18" s="6"/>
      <c r="R18" s="6"/>
      <c r="S18" s="6"/>
      <c r="T18" s="6"/>
      <c r="U18" s="6"/>
      <c r="V18" s="6"/>
      <c r="W18" s="6"/>
      <c r="X18" s="6"/>
      <c r="Y18" s="6"/>
      <c r="Z18" s="6"/>
    </row>
    <row r="19" spans="1:26" ht="15" customHeight="1" x14ac:dyDescent="0.4">
      <c r="A19" s="63" t="s">
        <v>53</v>
      </c>
      <c r="B19" s="51"/>
      <c r="C19" s="42">
        <v>29147463</v>
      </c>
      <c r="D19" s="52"/>
      <c r="E19" s="43">
        <v>2.1399999999999999E-2</v>
      </c>
      <c r="F19" s="53"/>
      <c r="G19" s="58">
        <v>2.52</v>
      </c>
      <c r="H19" s="51"/>
      <c r="I19" s="64">
        <v>24</v>
      </c>
      <c r="J19" s="6"/>
      <c r="K19" s="6"/>
      <c r="L19" s="6"/>
      <c r="M19" s="6"/>
      <c r="N19" s="6"/>
      <c r="O19" s="6"/>
      <c r="P19" s="6"/>
      <c r="Q19" s="6"/>
      <c r="R19" s="6"/>
      <c r="S19" s="6"/>
      <c r="T19" s="6"/>
      <c r="U19" s="6"/>
      <c r="V19" s="6"/>
      <c r="W19" s="6"/>
      <c r="X19" s="6"/>
      <c r="Y19" s="6"/>
      <c r="Z19" s="6"/>
    </row>
    <row r="20" spans="1:26" ht="15" customHeight="1" x14ac:dyDescent="0.4">
      <c r="A20" s="71" t="s">
        <v>54</v>
      </c>
      <c r="B20" s="57"/>
      <c r="C20" s="66">
        <v>210000</v>
      </c>
      <c r="D20" s="56"/>
      <c r="E20" s="80">
        <v>0.02</v>
      </c>
      <c r="F20" s="57"/>
      <c r="G20" s="68">
        <v>42.56</v>
      </c>
      <c r="H20" s="55"/>
      <c r="I20" s="69">
        <v>1</v>
      </c>
      <c r="J20" s="6"/>
      <c r="K20" s="6"/>
      <c r="L20" s="6"/>
      <c r="M20" s="6"/>
      <c r="N20" s="6"/>
      <c r="O20" s="6"/>
      <c r="P20" s="6"/>
      <c r="Q20" s="6"/>
      <c r="R20" s="6"/>
      <c r="S20" s="6"/>
      <c r="T20" s="6"/>
      <c r="U20" s="6"/>
      <c r="V20" s="6"/>
      <c r="W20" s="6"/>
      <c r="X20" s="6"/>
      <c r="Y20" s="6"/>
      <c r="Z20" s="6"/>
    </row>
    <row r="21" spans="1:26" ht="15" customHeight="1" x14ac:dyDescent="0.4">
      <c r="A21" s="63" t="s">
        <v>55</v>
      </c>
      <c r="B21" s="51"/>
      <c r="C21" s="42">
        <v>300000</v>
      </c>
      <c r="D21" s="52"/>
      <c r="E21" s="43">
        <v>4.2599999999999999E-2</v>
      </c>
      <c r="F21" s="81"/>
      <c r="G21" s="82">
        <v>14.37</v>
      </c>
      <c r="H21" s="51"/>
      <c r="I21" s="64">
        <v>1</v>
      </c>
      <c r="J21" s="6"/>
      <c r="K21" s="6"/>
      <c r="L21" s="6"/>
      <c r="M21" s="6"/>
      <c r="N21" s="6"/>
      <c r="O21" s="6"/>
      <c r="P21" s="6"/>
      <c r="Q21" s="6"/>
      <c r="R21" s="6"/>
      <c r="S21" s="6"/>
      <c r="T21" s="6"/>
      <c r="U21" s="6"/>
      <c r="V21" s="6"/>
      <c r="W21" s="6"/>
      <c r="X21" s="6"/>
      <c r="Y21" s="6"/>
      <c r="Z21" s="6"/>
    </row>
    <row r="22" spans="1:26" ht="15" customHeight="1" x14ac:dyDescent="0.4">
      <c r="A22" s="71" t="s">
        <v>56</v>
      </c>
      <c r="B22" s="55"/>
      <c r="C22" s="66">
        <v>394502</v>
      </c>
      <c r="D22" s="56"/>
      <c r="E22" s="67">
        <v>4.5900000000000003E-2</v>
      </c>
      <c r="F22" s="83"/>
      <c r="G22" s="84">
        <v>53.85</v>
      </c>
      <c r="H22" s="55"/>
      <c r="I22" s="73" t="s">
        <v>41</v>
      </c>
      <c r="J22" s="6"/>
      <c r="K22" s="6"/>
      <c r="L22" s="6"/>
      <c r="M22" s="6"/>
      <c r="N22" s="6"/>
      <c r="O22" s="6"/>
      <c r="P22" s="6"/>
      <c r="Q22" s="6"/>
      <c r="R22" s="6"/>
      <c r="S22" s="6"/>
      <c r="T22" s="6"/>
      <c r="U22" s="6"/>
      <c r="V22" s="6"/>
      <c r="W22" s="6"/>
      <c r="X22" s="6"/>
      <c r="Y22" s="6"/>
      <c r="Z22" s="6"/>
    </row>
    <row r="23" spans="1:26" ht="15" customHeight="1" x14ac:dyDescent="0.4">
      <c r="A23" s="63" t="s">
        <v>57</v>
      </c>
      <c r="B23" s="53"/>
      <c r="C23" s="42">
        <v>284954</v>
      </c>
      <c r="D23" s="52"/>
      <c r="E23" s="43">
        <v>6.25E-2</v>
      </c>
      <c r="F23" s="53"/>
      <c r="G23" s="58">
        <v>24.53</v>
      </c>
      <c r="H23" s="53"/>
      <c r="I23" s="74" t="s">
        <v>58</v>
      </c>
      <c r="J23" s="6"/>
      <c r="K23" s="6"/>
      <c r="L23" s="6"/>
      <c r="M23" s="6"/>
      <c r="N23" s="6"/>
      <c r="O23" s="6"/>
      <c r="P23" s="6"/>
      <c r="Q23" s="6"/>
      <c r="R23" s="6"/>
      <c r="S23" s="6"/>
      <c r="T23" s="6"/>
      <c r="U23" s="6"/>
      <c r="V23" s="6"/>
      <c r="W23" s="6"/>
      <c r="X23" s="6"/>
      <c r="Y23" s="6"/>
      <c r="Z23" s="6"/>
    </row>
    <row r="24" spans="1:26" ht="15" customHeight="1" x14ac:dyDescent="0.4">
      <c r="A24" s="75" t="s">
        <v>59</v>
      </c>
      <c r="B24" s="57"/>
      <c r="C24" s="76">
        <f>SUM(C19:C23)</f>
        <v>30336919</v>
      </c>
      <c r="D24" s="56"/>
      <c r="E24" s="56"/>
      <c r="F24" s="57"/>
      <c r="G24" s="57"/>
      <c r="H24" s="55"/>
      <c r="I24" s="55"/>
      <c r="J24" s="6"/>
      <c r="K24" s="6"/>
      <c r="L24" s="6"/>
      <c r="M24" s="6"/>
      <c r="N24" s="6"/>
      <c r="O24" s="6"/>
      <c r="P24" s="6"/>
      <c r="Q24" s="6"/>
      <c r="R24" s="6"/>
      <c r="S24" s="6"/>
      <c r="T24" s="6"/>
      <c r="U24" s="6"/>
      <c r="V24" s="6"/>
      <c r="W24" s="6"/>
      <c r="X24" s="6"/>
      <c r="Y24" s="6"/>
      <c r="Z24" s="6"/>
    </row>
    <row r="25" spans="1:26" ht="15" customHeight="1" x14ac:dyDescent="0.4">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24" customHeight="1" x14ac:dyDescent="0.4">
      <c r="A26" s="85" t="s">
        <v>60</v>
      </c>
      <c r="B26" s="86"/>
      <c r="C26" s="256" t="s">
        <v>245</v>
      </c>
      <c r="D26" s="87"/>
      <c r="E26" s="256" t="s">
        <v>246</v>
      </c>
      <c r="F26" s="6"/>
      <c r="G26" s="6"/>
      <c r="H26" s="6"/>
      <c r="I26" s="6"/>
      <c r="J26" s="6"/>
      <c r="K26" s="6"/>
      <c r="L26" s="6"/>
      <c r="M26" s="6"/>
      <c r="N26" s="6"/>
      <c r="O26" s="6"/>
      <c r="P26" s="6"/>
      <c r="Q26" s="6"/>
      <c r="R26" s="6"/>
      <c r="S26" s="6"/>
      <c r="T26" s="6"/>
      <c r="U26" s="6"/>
      <c r="V26" s="6"/>
      <c r="W26" s="6"/>
      <c r="X26" s="6"/>
      <c r="Y26" s="6"/>
      <c r="Z26" s="6"/>
    </row>
    <row r="27" spans="1:26" ht="15" customHeight="1" x14ac:dyDescent="0.4">
      <c r="A27" s="4" t="s">
        <v>61</v>
      </c>
      <c r="B27" s="6"/>
      <c r="C27" s="35" t="s">
        <v>62</v>
      </c>
      <c r="D27" s="5"/>
      <c r="E27" s="88" t="s">
        <v>63</v>
      </c>
      <c r="F27" s="6"/>
      <c r="G27" s="6"/>
      <c r="H27" s="6"/>
      <c r="I27" s="6"/>
      <c r="J27" s="6"/>
      <c r="K27" s="6"/>
      <c r="L27" s="6"/>
      <c r="M27" s="6"/>
      <c r="N27" s="6"/>
      <c r="O27" s="6"/>
      <c r="P27" s="6"/>
      <c r="Q27" s="6"/>
      <c r="R27" s="6"/>
      <c r="S27" s="6"/>
      <c r="T27" s="6"/>
      <c r="U27" s="6"/>
      <c r="V27" s="6"/>
      <c r="W27" s="6"/>
      <c r="X27" s="6"/>
      <c r="Y27" s="6"/>
      <c r="Z27" s="6"/>
    </row>
    <row r="28" spans="1:26" ht="15" customHeight="1" x14ac:dyDescent="0.4">
      <c r="A28" s="89" t="s">
        <v>64</v>
      </c>
      <c r="B28" s="90"/>
      <c r="C28" s="90"/>
      <c r="D28" s="90"/>
      <c r="E28" s="90"/>
      <c r="F28" s="6"/>
      <c r="G28" s="6"/>
      <c r="H28" s="6"/>
      <c r="I28" s="6"/>
      <c r="J28" s="6"/>
      <c r="K28" s="6"/>
      <c r="L28" s="6"/>
      <c r="M28" s="6"/>
      <c r="N28" s="6"/>
      <c r="O28" s="6"/>
      <c r="P28" s="6"/>
      <c r="Q28" s="6"/>
      <c r="R28" s="6"/>
      <c r="S28" s="6"/>
      <c r="T28" s="6"/>
      <c r="U28" s="6"/>
      <c r="V28" s="6"/>
      <c r="W28" s="6"/>
      <c r="X28" s="6"/>
      <c r="Y28" s="6"/>
      <c r="Z28" s="6"/>
    </row>
    <row r="29" spans="1:26" ht="15" customHeight="1" x14ac:dyDescent="0.4">
      <c r="A29" s="48" t="s">
        <v>65</v>
      </c>
      <c r="B29" s="6"/>
      <c r="C29" s="91">
        <v>17837978</v>
      </c>
      <c r="D29" s="92"/>
      <c r="E29" s="91">
        <v>27563240</v>
      </c>
      <c r="F29" s="6"/>
      <c r="G29" s="6"/>
      <c r="H29" s="6"/>
      <c r="I29" s="6"/>
      <c r="J29" s="6"/>
      <c r="K29" s="6"/>
      <c r="L29" s="6"/>
      <c r="M29" s="6"/>
      <c r="N29" s="6"/>
      <c r="O29" s="6"/>
      <c r="P29" s="6"/>
      <c r="Q29" s="6"/>
      <c r="R29" s="6"/>
      <c r="S29" s="6"/>
      <c r="T29" s="6"/>
      <c r="U29" s="6"/>
      <c r="V29" s="6"/>
      <c r="W29" s="6"/>
      <c r="X29" s="6"/>
      <c r="Y29" s="6"/>
      <c r="Z29" s="6"/>
    </row>
    <row r="30" spans="1:26" ht="15" customHeight="1" x14ac:dyDescent="0.4">
      <c r="A30" s="93" t="s">
        <v>66</v>
      </c>
      <c r="B30" s="90"/>
      <c r="C30" s="94">
        <v>646915</v>
      </c>
      <c r="D30" s="95"/>
      <c r="E30" s="94">
        <v>957117</v>
      </c>
      <c r="F30" s="6"/>
      <c r="G30" s="6"/>
      <c r="H30" s="6"/>
      <c r="I30" s="6"/>
      <c r="J30" s="6"/>
      <c r="K30" s="6"/>
      <c r="L30" s="6"/>
      <c r="M30" s="6"/>
      <c r="N30" s="6"/>
      <c r="O30" s="6"/>
      <c r="P30" s="6"/>
      <c r="Q30" s="6"/>
      <c r="R30" s="6"/>
      <c r="S30" s="6"/>
      <c r="T30" s="6"/>
      <c r="U30" s="6"/>
      <c r="V30" s="6"/>
      <c r="W30" s="6"/>
      <c r="X30" s="6"/>
      <c r="Y30" s="6"/>
      <c r="Z30" s="6"/>
    </row>
    <row r="31" spans="1:26" ht="15" customHeight="1" x14ac:dyDescent="0.4">
      <c r="A31" s="48" t="s">
        <v>67</v>
      </c>
      <c r="B31" s="6"/>
      <c r="C31" s="96">
        <v>7538</v>
      </c>
      <c r="D31" s="97"/>
      <c r="E31" s="96">
        <v>1531608</v>
      </c>
      <c r="F31" s="6"/>
      <c r="G31" s="6"/>
      <c r="H31" s="6"/>
      <c r="I31" s="6"/>
      <c r="J31" s="6"/>
      <c r="K31" s="6"/>
      <c r="L31" s="6"/>
      <c r="M31" s="6"/>
      <c r="N31" s="6"/>
      <c r="O31" s="6"/>
      <c r="P31" s="6"/>
      <c r="Q31" s="6"/>
      <c r="R31" s="6"/>
      <c r="S31" s="6"/>
      <c r="T31" s="6"/>
      <c r="U31" s="6"/>
      <c r="V31" s="6"/>
      <c r="W31" s="6"/>
      <c r="X31" s="6"/>
      <c r="Y31" s="6"/>
      <c r="Z31" s="6"/>
    </row>
    <row r="32" spans="1:26" ht="15" customHeight="1" x14ac:dyDescent="0.4">
      <c r="A32" s="93" t="s">
        <v>68</v>
      </c>
      <c r="B32" s="90"/>
      <c r="C32" s="291">
        <v>285238</v>
      </c>
      <c r="D32" s="98"/>
      <c r="E32" s="291">
        <v>284954</v>
      </c>
      <c r="F32" s="6"/>
      <c r="G32" s="6"/>
      <c r="H32" s="6"/>
      <c r="I32" s="6"/>
      <c r="J32" s="6"/>
      <c r="K32" s="6"/>
      <c r="L32" s="6"/>
      <c r="M32" s="6"/>
      <c r="N32" s="6"/>
      <c r="O32" s="6"/>
      <c r="P32" s="6"/>
      <c r="Q32" s="6"/>
      <c r="R32" s="6"/>
      <c r="S32" s="6"/>
      <c r="T32" s="6"/>
      <c r="U32" s="6"/>
      <c r="V32" s="6"/>
      <c r="W32" s="6"/>
      <c r="X32" s="6"/>
      <c r="Y32" s="6"/>
      <c r="Z32" s="6"/>
    </row>
    <row r="33" spans="1:26" ht="15" customHeight="1" thickBot="1" x14ac:dyDescent="0.45">
      <c r="A33" s="4" t="s">
        <v>69</v>
      </c>
      <c r="B33" s="6"/>
      <c r="C33" s="292">
        <v>18777669</v>
      </c>
      <c r="D33" s="293"/>
      <c r="E33" s="292">
        <v>30336919</v>
      </c>
      <c r="F33" s="6"/>
      <c r="G33" s="6"/>
      <c r="H33" s="6"/>
      <c r="I33" s="6"/>
      <c r="J33" s="6"/>
      <c r="K33" s="6"/>
      <c r="L33" s="6"/>
      <c r="M33" s="6"/>
      <c r="N33" s="6"/>
      <c r="O33" s="6"/>
      <c r="P33" s="6"/>
      <c r="Q33" s="6"/>
      <c r="R33" s="6"/>
      <c r="S33" s="6"/>
      <c r="T33" s="6"/>
      <c r="U33" s="6"/>
      <c r="V33" s="6"/>
      <c r="W33" s="6"/>
      <c r="X33" s="6"/>
      <c r="Y33" s="6"/>
      <c r="Z33" s="6"/>
    </row>
    <row r="34" spans="1:26" ht="15" customHeight="1" thickTop="1" x14ac:dyDescent="0.4">
      <c r="A34" s="90"/>
      <c r="B34" s="90"/>
      <c r="C34" s="90"/>
      <c r="D34" s="90"/>
      <c r="E34" s="90"/>
      <c r="F34" s="6"/>
      <c r="G34" s="6"/>
      <c r="H34" s="6"/>
      <c r="I34" s="6"/>
      <c r="J34" s="6"/>
      <c r="K34" s="6"/>
      <c r="L34" s="6"/>
      <c r="M34" s="6"/>
      <c r="N34" s="6"/>
      <c r="O34" s="6"/>
      <c r="P34" s="6"/>
      <c r="Q34" s="6"/>
      <c r="R34" s="6"/>
      <c r="S34" s="6"/>
      <c r="T34" s="6"/>
      <c r="U34" s="6"/>
      <c r="V34" s="6"/>
      <c r="W34" s="6"/>
      <c r="X34" s="6"/>
      <c r="Y34" s="6"/>
      <c r="Z34" s="6"/>
    </row>
    <row r="35" spans="1:26" ht="15" customHeight="1" x14ac:dyDescent="0.4">
      <c r="A35" s="4" t="s">
        <v>70</v>
      </c>
      <c r="B35" s="45"/>
      <c r="C35" s="289" t="s">
        <v>255</v>
      </c>
      <c r="D35" s="289"/>
      <c r="E35" s="289" t="s">
        <v>257</v>
      </c>
      <c r="F35" s="6"/>
      <c r="G35" s="6"/>
      <c r="H35" s="6"/>
      <c r="I35" s="6"/>
      <c r="J35" s="6"/>
      <c r="K35" s="6"/>
      <c r="L35" s="6"/>
      <c r="M35" s="6"/>
      <c r="N35" s="6"/>
      <c r="O35" s="6"/>
      <c r="P35" s="6"/>
      <c r="Q35" s="6"/>
      <c r="R35" s="6"/>
      <c r="S35" s="6"/>
      <c r="T35" s="6"/>
      <c r="U35" s="6"/>
      <c r="V35" s="6"/>
      <c r="W35" s="6"/>
      <c r="X35" s="6"/>
      <c r="Y35" s="6"/>
      <c r="Z35" s="6"/>
    </row>
    <row r="36" spans="1:26" ht="15" customHeight="1" x14ac:dyDescent="0.4">
      <c r="A36" s="89" t="s">
        <v>71</v>
      </c>
      <c r="B36" s="99"/>
      <c r="C36" s="290" t="s">
        <v>256</v>
      </c>
      <c r="D36" s="290"/>
      <c r="E36" s="290" t="s">
        <v>258</v>
      </c>
      <c r="F36" s="6"/>
      <c r="G36" s="6"/>
      <c r="H36" s="6"/>
      <c r="I36" s="6"/>
      <c r="J36" s="6"/>
      <c r="K36" s="6"/>
      <c r="L36" s="6"/>
      <c r="M36" s="6"/>
      <c r="N36" s="6"/>
      <c r="O36" s="6"/>
      <c r="P36" s="6"/>
      <c r="Q36" s="6"/>
      <c r="R36" s="6"/>
      <c r="S36" s="6"/>
      <c r="T36" s="6"/>
      <c r="U36" s="6"/>
      <c r="V36" s="6"/>
      <c r="W36" s="6"/>
      <c r="X36" s="6"/>
      <c r="Y36" s="6"/>
      <c r="Z36" s="6"/>
    </row>
    <row r="37" spans="1:26" ht="15" customHeight="1" x14ac:dyDescent="0.4">
      <c r="A37" s="11"/>
      <c r="B37" s="100"/>
      <c r="C37" s="11"/>
      <c r="D37" s="11"/>
      <c r="E37" s="11"/>
      <c r="F37" s="6"/>
      <c r="G37" s="6"/>
      <c r="H37" s="6"/>
      <c r="I37" s="6"/>
      <c r="J37" s="6"/>
      <c r="K37" s="6"/>
      <c r="L37" s="6"/>
      <c r="M37" s="6"/>
      <c r="N37" s="6"/>
      <c r="O37" s="6"/>
      <c r="P37" s="6"/>
      <c r="Q37" s="6"/>
      <c r="R37" s="6"/>
      <c r="S37" s="6"/>
      <c r="T37" s="6"/>
      <c r="U37" s="6"/>
      <c r="V37" s="6"/>
      <c r="W37" s="6"/>
      <c r="X37" s="6"/>
      <c r="Y37" s="6"/>
      <c r="Z37" s="6"/>
    </row>
    <row r="38" spans="1:26" ht="26.1" customHeight="1" x14ac:dyDescent="0.4">
      <c r="A38" s="307" t="s">
        <v>72</v>
      </c>
      <c r="B38" s="308"/>
      <c r="C38" s="309" t="s">
        <v>2</v>
      </c>
      <c r="D38" s="306"/>
      <c r="E38" s="309" t="s">
        <v>3</v>
      </c>
      <c r="J38" s="6"/>
      <c r="K38" s="6"/>
      <c r="L38" s="6"/>
      <c r="M38" s="6"/>
      <c r="N38" s="6"/>
      <c r="O38" s="6"/>
      <c r="P38" s="6"/>
      <c r="Q38" s="6"/>
      <c r="R38" s="6"/>
      <c r="S38" s="6"/>
      <c r="T38" s="6"/>
      <c r="U38" s="6"/>
      <c r="V38" s="6"/>
      <c r="W38" s="6"/>
      <c r="X38" s="6"/>
      <c r="Y38" s="6"/>
      <c r="Z38" s="6"/>
    </row>
    <row r="39" spans="1:26" ht="15" customHeight="1" x14ac:dyDescent="0.4">
      <c r="A39" s="6"/>
      <c r="B39" s="6"/>
      <c r="C39" s="35" t="s">
        <v>73</v>
      </c>
      <c r="D39" s="101"/>
      <c r="E39" s="35" t="s">
        <v>74</v>
      </c>
      <c r="J39" s="6"/>
      <c r="K39" s="6"/>
      <c r="L39" s="6"/>
      <c r="M39" s="6"/>
      <c r="N39" s="6"/>
      <c r="O39" s="6"/>
      <c r="P39" s="6"/>
      <c r="Q39" s="6"/>
      <c r="R39" s="6"/>
      <c r="S39" s="6"/>
      <c r="T39" s="6"/>
      <c r="U39" s="6"/>
      <c r="V39" s="6"/>
      <c r="W39" s="6"/>
      <c r="X39" s="6"/>
      <c r="Y39" s="6"/>
      <c r="Z39" s="6"/>
    </row>
    <row r="40" spans="1:26" ht="15" customHeight="1" x14ac:dyDescent="0.4">
      <c r="A40" s="89" t="s">
        <v>75</v>
      </c>
      <c r="B40" s="90"/>
      <c r="C40" s="102">
        <v>2.1999999999999999E-2</v>
      </c>
      <c r="D40" s="103"/>
      <c r="E40" s="102">
        <v>2.4E-2</v>
      </c>
      <c r="J40" s="6"/>
      <c r="K40" s="6"/>
      <c r="L40" s="6"/>
      <c r="M40" s="6"/>
      <c r="N40" s="6"/>
      <c r="O40" s="6"/>
      <c r="P40" s="6"/>
      <c r="Q40" s="6"/>
      <c r="R40" s="6"/>
      <c r="S40" s="6"/>
      <c r="T40" s="6"/>
      <c r="U40" s="6"/>
      <c r="V40" s="6"/>
      <c r="W40" s="6"/>
      <c r="X40" s="6"/>
      <c r="Y40" s="6"/>
      <c r="Z40" s="6"/>
    </row>
    <row r="41" spans="1:26" ht="15" customHeight="1" x14ac:dyDescent="0.4">
      <c r="A41" s="48" t="s">
        <v>76</v>
      </c>
      <c r="B41" s="6"/>
      <c r="C41" s="32">
        <v>0.02</v>
      </c>
      <c r="D41" s="104"/>
      <c r="E41" s="27">
        <v>2.1999999999999999E-2</v>
      </c>
      <c r="J41" s="6"/>
      <c r="K41" s="6"/>
      <c r="L41" s="6"/>
      <c r="M41" s="6"/>
      <c r="N41" s="6"/>
      <c r="O41" s="6"/>
      <c r="P41" s="6"/>
      <c r="Q41" s="6"/>
      <c r="R41" s="6"/>
      <c r="S41" s="6"/>
      <c r="T41" s="6"/>
      <c r="U41" s="6"/>
      <c r="V41" s="6"/>
      <c r="W41" s="6"/>
      <c r="X41" s="6"/>
      <c r="Y41" s="6"/>
      <c r="Z41" s="6"/>
    </row>
    <row r="42" spans="1:26" ht="15" customHeight="1" x14ac:dyDescent="0.4">
      <c r="A42" s="93" t="s">
        <v>77</v>
      </c>
      <c r="B42" s="90"/>
      <c r="C42" s="102">
        <v>4.7E-2</v>
      </c>
      <c r="D42" s="103"/>
      <c r="E42" s="105">
        <v>0.05</v>
      </c>
      <c r="J42" s="6"/>
      <c r="K42" s="6"/>
      <c r="L42" s="6"/>
      <c r="M42" s="6"/>
      <c r="N42" s="6"/>
      <c r="O42" s="6"/>
      <c r="P42" s="6"/>
      <c r="Q42" s="6"/>
      <c r="R42" s="6"/>
      <c r="S42" s="6"/>
      <c r="T42" s="6"/>
      <c r="U42" s="6"/>
      <c r="V42" s="6"/>
      <c r="W42" s="6"/>
      <c r="X42" s="6"/>
      <c r="Y42" s="6"/>
      <c r="Z42" s="6"/>
    </row>
    <row r="43" spans="1:26" ht="15" customHeight="1" x14ac:dyDescent="0.4">
      <c r="A43" s="48" t="s">
        <v>78</v>
      </c>
      <c r="B43" s="6"/>
      <c r="C43" s="32">
        <v>0.03</v>
      </c>
      <c r="D43" s="104"/>
      <c r="E43" s="32">
        <v>0.03</v>
      </c>
      <c r="J43" s="6"/>
      <c r="K43" s="6"/>
      <c r="L43" s="6"/>
      <c r="M43" s="6"/>
      <c r="N43" s="6"/>
      <c r="O43" s="6"/>
      <c r="P43" s="6"/>
      <c r="Q43" s="6"/>
      <c r="R43" s="6"/>
      <c r="S43" s="6"/>
      <c r="T43" s="6"/>
      <c r="U43" s="6"/>
      <c r="V43" s="6"/>
      <c r="W43" s="6"/>
      <c r="X43" s="6"/>
      <c r="Y43" s="6"/>
      <c r="Z43" s="6"/>
    </row>
    <row r="44" spans="1:26" ht="15" customHeight="1" x14ac:dyDescent="0.4">
      <c r="A44" s="93" t="s">
        <v>79</v>
      </c>
      <c r="B44" s="90"/>
      <c r="C44" s="102">
        <v>6.7000000000000004E-2</v>
      </c>
      <c r="D44" s="106"/>
      <c r="E44" s="102">
        <v>6.8000000000000005E-2</v>
      </c>
      <c r="J44" s="6"/>
      <c r="K44" s="6"/>
      <c r="L44" s="6"/>
      <c r="M44" s="6"/>
      <c r="N44" s="6"/>
      <c r="O44" s="6"/>
      <c r="P44" s="6"/>
      <c r="Q44" s="6"/>
      <c r="R44" s="6"/>
      <c r="S44" s="6"/>
      <c r="T44" s="6"/>
      <c r="U44" s="6"/>
      <c r="V44" s="6"/>
      <c r="W44" s="6"/>
      <c r="X44" s="6"/>
      <c r="Y44" s="6"/>
      <c r="Z44" s="6"/>
    </row>
    <row r="45" spans="1:26" ht="15" customHeight="1" x14ac:dyDescent="0.4">
      <c r="A45" s="5"/>
      <c r="B45" s="5"/>
      <c r="C45" s="5"/>
      <c r="D45" s="5"/>
      <c r="E45" s="5"/>
      <c r="J45" s="6"/>
      <c r="K45" s="6"/>
      <c r="L45" s="6"/>
      <c r="M45" s="6"/>
      <c r="N45" s="6"/>
      <c r="O45" s="6"/>
      <c r="P45" s="6"/>
      <c r="Q45" s="6"/>
      <c r="R45" s="6"/>
      <c r="S45" s="6"/>
      <c r="T45" s="6"/>
      <c r="U45" s="6"/>
      <c r="V45" s="6"/>
      <c r="W45" s="6"/>
      <c r="X45" s="6"/>
      <c r="Y45" s="6"/>
      <c r="Z45" s="6"/>
    </row>
    <row r="46" spans="1:26" ht="119.25" customHeight="1" x14ac:dyDescent="0.4">
      <c r="A46" s="367" t="s">
        <v>248</v>
      </c>
      <c r="B46" s="368"/>
      <c r="C46" s="368"/>
      <c r="D46" s="368"/>
      <c r="E46" s="368"/>
      <c r="J46" s="6"/>
      <c r="K46" s="6"/>
      <c r="L46" s="6"/>
      <c r="M46" s="6"/>
      <c r="N46" s="6"/>
      <c r="O46" s="6"/>
      <c r="P46" s="6"/>
      <c r="Q46" s="6"/>
      <c r="R46" s="6"/>
      <c r="S46" s="6"/>
      <c r="T46" s="6"/>
      <c r="U46" s="6"/>
      <c r="V46" s="6"/>
      <c r="W46" s="6"/>
      <c r="X46" s="6"/>
      <c r="Y46" s="6"/>
      <c r="Z46" s="6"/>
    </row>
    <row r="47" spans="1:26" ht="15" customHeight="1" x14ac:dyDescent="0.4">
      <c r="J47" s="6"/>
      <c r="K47" s="6"/>
      <c r="L47" s="6"/>
      <c r="M47" s="6"/>
      <c r="N47" s="6"/>
      <c r="O47" s="6"/>
      <c r="P47" s="6"/>
      <c r="Q47" s="6"/>
      <c r="R47" s="6"/>
      <c r="S47" s="6"/>
      <c r="T47" s="6"/>
      <c r="U47" s="6"/>
      <c r="V47" s="6"/>
      <c r="W47" s="6"/>
      <c r="X47" s="6"/>
      <c r="Y47" s="6"/>
      <c r="Z47" s="6"/>
    </row>
    <row r="48" spans="1:26" ht="15" customHeight="1" x14ac:dyDescent="0.4">
      <c r="J48" s="6"/>
      <c r="K48" s="6"/>
      <c r="L48" s="6"/>
      <c r="M48" s="6"/>
      <c r="N48" s="6"/>
      <c r="O48" s="6"/>
      <c r="P48" s="6"/>
      <c r="Q48" s="6"/>
      <c r="R48" s="6"/>
      <c r="S48" s="6"/>
      <c r="T48" s="6"/>
      <c r="U48" s="6"/>
      <c r="V48" s="6"/>
      <c r="W48" s="6"/>
      <c r="X48" s="6"/>
      <c r="Y48" s="6"/>
      <c r="Z48" s="6"/>
    </row>
    <row r="49" spans="10:26" ht="15" customHeight="1" x14ac:dyDescent="0.4">
      <c r="J49" s="6"/>
      <c r="K49" s="6"/>
      <c r="L49" s="6"/>
      <c r="M49" s="6"/>
      <c r="N49" s="6"/>
      <c r="O49" s="6"/>
      <c r="P49" s="6"/>
      <c r="Q49" s="6"/>
      <c r="R49" s="6"/>
      <c r="S49" s="6"/>
      <c r="T49" s="6"/>
      <c r="U49" s="6"/>
      <c r="V49" s="6"/>
      <c r="W49" s="6"/>
      <c r="X49" s="6"/>
      <c r="Y49" s="6"/>
      <c r="Z49" s="6"/>
    </row>
    <row r="50" spans="10:26" ht="15" customHeight="1" x14ac:dyDescent="0.4">
      <c r="J50" s="6"/>
      <c r="K50" s="6"/>
      <c r="L50" s="6"/>
      <c r="M50" s="6"/>
      <c r="N50" s="6"/>
      <c r="O50" s="6"/>
      <c r="P50" s="6"/>
      <c r="Q50" s="6"/>
      <c r="R50" s="6"/>
      <c r="S50" s="6"/>
      <c r="T50" s="6"/>
      <c r="U50" s="6"/>
      <c r="V50" s="6"/>
      <c r="W50" s="6"/>
      <c r="X50" s="6"/>
      <c r="Y50" s="6"/>
      <c r="Z50" s="6"/>
    </row>
    <row r="51" spans="10:26" ht="15" customHeight="1" x14ac:dyDescent="0.4">
      <c r="J51" s="6"/>
      <c r="K51" s="6"/>
      <c r="L51" s="6"/>
      <c r="M51" s="6"/>
      <c r="N51" s="6"/>
      <c r="O51" s="6"/>
      <c r="P51" s="6"/>
      <c r="Q51" s="6"/>
      <c r="R51" s="6"/>
      <c r="S51" s="6"/>
      <c r="T51" s="6"/>
      <c r="U51" s="6"/>
      <c r="V51" s="6"/>
      <c r="W51" s="6"/>
      <c r="X51" s="6"/>
      <c r="Y51" s="6"/>
      <c r="Z51" s="6"/>
    </row>
  </sheetData>
  <mergeCells count="2">
    <mergeCell ref="A1:E1"/>
    <mergeCell ref="A46:E46"/>
  </mergeCells>
  <pageMargins left="0.7" right="0.7"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workbookViewId="0">
      <selection sqref="A1:D1"/>
    </sheetView>
  </sheetViews>
  <sheetFormatPr defaultColWidth="21.5" defaultRowHeight="13.15" x14ac:dyDescent="0.4"/>
  <cols>
    <col min="1" max="1" width="71.28515625" customWidth="1"/>
    <col min="2" max="2" width="15.5" customWidth="1"/>
    <col min="3" max="3" width="0.85546875" customWidth="1"/>
    <col min="4" max="4" width="15.5" customWidth="1"/>
  </cols>
  <sheetData>
    <row r="1" spans="1:27" ht="15" customHeight="1" x14ac:dyDescent="0.4">
      <c r="A1" s="380" t="s">
        <v>80</v>
      </c>
      <c r="B1" s="332"/>
      <c r="C1" s="332"/>
      <c r="D1" s="332"/>
      <c r="E1" s="6"/>
      <c r="F1" s="6"/>
      <c r="G1" s="6"/>
      <c r="H1" s="6"/>
      <c r="I1" s="6"/>
      <c r="J1" s="6"/>
      <c r="K1" s="6"/>
      <c r="L1" s="6"/>
      <c r="M1" s="6"/>
      <c r="N1" s="6"/>
      <c r="O1" s="6"/>
      <c r="P1" s="6"/>
      <c r="Q1" s="6"/>
      <c r="R1" s="6"/>
      <c r="S1" s="6"/>
      <c r="T1" s="6"/>
      <c r="U1" s="6"/>
      <c r="V1" s="6"/>
      <c r="W1" s="6"/>
      <c r="X1" s="6"/>
      <c r="Y1" s="6"/>
      <c r="Z1" s="6"/>
      <c r="AA1" s="6"/>
    </row>
    <row r="2" spans="1:27" ht="15" customHeight="1" x14ac:dyDescent="0.4">
      <c r="A2" s="386" t="s">
        <v>81</v>
      </c>
      <c r="B2" s="332"/>
      <c r="C2" s="332"/>
      <c r="D2" s="332"/>
      <c r="E2" s="6"/>
      <c r="F2" s="6"/>
      <c r="G2" s="6"/>
      <c r="H2" s="6"/>
      <c r="I2" s="6"/>
      <c r="J2" s="6"/>
      <c r="K2" s="6"/>
      <c r="L2" s="6"/>
      <c r="M2" s="6"/>
      <c r="N2" s="6"/>
      <c r="O2" s="6"/>
      <c r="P2" s="6"/>
      <c r="Q2" s="6"/>
      <c r="R2" s="6"/>
      <c r="S2" s="6"/>
      <c r="T2" s="6"/>
      <c r="U2" s="6"/>
      <c r="V2" s="6"/>
      <c r="W2" s="6"/>
      <c r="X2" s="6"/>
      <c r="Y2" s="6"/>
      <c r="Z2" s="6"/>
      <c r="AA2" s="6"/>
    </row>
    <row r="3" spans="1:27" ht="15" customHeight="1" x14ac:dyDescent="0.4">
      <c r="A3" s="380" t="s">
        <v>82</v>
      </c>
      <c r="B3" s="332"/>
      <c r="C3" s="332"/>
      <c r="D3" s="332"/>
      <c r="E3" s="6"/>
      <c r="F3" s="6"/>
      <c r="G3" s="6"/>
      <c r="H3" s="6"/>
      <c r="I3" s="6"/>
      <c r="J3" s="6"/>
      <c r="K3" s="6"/>
      <c r="L3" s="6"/>
      <c r="M3" s="6"/>
      <c r="N3" s="6"/>
      <c r="O3" s="6"/>
      <c r="P3" s="6"/>
      <c r="Q3" s="6"/>
      <c r="R3" s="6"/>
      <c r="S3" s="6"/>
      <c r="T3" s="6"/>
      <c r="U3" s="6"/>
      <c r="V3" s="6"/>
      <c r="W3" s="6"/>
      <c r="X3" s="6"/>
      <c r="Y3" s="6"/>
      <c r="Z3" s="6"/>
      <c r="AA3" s="6"/>
    </row>
    <row r="4" spans="1:27" ht="27" customHeight="1" x14ac:dyDescent="0.4">
      <c r="A4" s="312"/>
      <c r="B4" s="392" t="s">
        <v>83</v>
      </c>
      <c r="C4" s="393" t="s">
        <v>84</v>
      </c>
      <c r="D4" s="392" t="s">
        <v>85</v>
      </c>
      <c r="E4" s="6"/>
      <c r="F4" s="6"/>
      <c r="G4" s="6"/>
      <c r="H4" s="6"/>
      <c r="I4" s="6"/>
      <c r="J4" s="6"/>
      <c r="K4" s="6"/>
      <c r="L4" s="6"/>
      <c r="M4" s="6"/>
      <c r="N4" s="6"/>
      <c r="O4" s="6"/>
      <c r="P4" s="6"/>
      <c r="Q4" s="6"/>
      <c r="R4" s="6"/>
      <c r="S4" s="6"/>
      <c r="T4" s="6"/>
      <c r="U4" s="6"/>
      <c r="V4" s="6"/>
      <c r="W4" s="6"/>
      <c r="X4" s="6"/>
      <c r="Y4" s="6"/>
      <c r="Z4" s="6"/>
      <c r="AA4" s="6"/>
    </row>
    <row r="5" spans="1:27" ht="15" customHeight="1" x14ac:dyDescent="0.4">
      <c r="A5" s="3"/>
      <c r="B5" s="316" t="s">
        <v>23</v>
      </c>
      <c r="C5" s="394"/>
      <c r="D5" s="394"/>
      <c r="E5" s="6"/>
      <c r="F5" s="6"/>
      <c r="G5" s="6"/>
      <c r="H5" s="6"/>
      <c r="I5" s="6"/>
      <c r="J5" s="6"/>
      <c r="K5" s="6"/>
      <c r="L5" s="6"/>
      <c r="M5" s="6"/>
      <c r="N5" s="6"/>
      <c r="O5" s="6"/>
      <c r="P5" s="6"/>
      <c r="Q5" s="6"/>
      <c r="R5" s="6"/>
      <c r="S5" s="6"/>
      <c r="T5" s="6"/>
      <c r="U5" s="6"/>
      <c r="V5" s="6"/>
      <c r="W5" s="6"/>
      <c r="X5" s="6"/>
      <c r="Y5" s="6"/>
      <c r="Z5" s="6"/>
      <c r="AA5" s="6"/>
    </row>
    <row r="6" spans="1:27" ht="15" customHeight="1" x14ac:dyDescent="0.4">
      <c r="A6" s="323" t="s">
        <v>86</v>
      </c>
      <c r="B6" s="312"/>
      <c r="C6" s="312"/>
      <c r="D6" s="312"/>
      <c r="E6" s="6"/>
      <c r="F6" s="6"/>
      <c r="G6" s="6"/>
      <c r="H6" s="6"/>
      <c r="I6" s="6"/>
      <c r="J6" s="6"/>
      <c r="K6" s="6"/>
      <c r="L6" s="6"/>
      <c r="M6" s="6"/>
      <c r="N6" s="6"/>
      <c r="O6" s="6"/>
      <c r="P6" s="6"/>
      <c r="Q6" s="6"/>
      <c r="R6" s="6"/>
      <c r="S6" s="6"/>
      <c r="T6" s="6"/>
      <c r="U6" s="6"/>
      <c r="V6" s="6"/>
      <c r="W6" s="6"/>
      <c r="X6" s="6"/>
      <c r="Y6" s="6"/>
      <c r="Z6" s="6"/>
      <c r="AA6" s="6"/>
    </row>
    <row r="7" spans="1:27" ht="26.25" x14ac:dyDescent="0.4">
      <c r="A7" s="89" t="s">
        <v>259</v>
      </c>
      <c r="B7" s="395">
        <v>17733059</v>
      </c>
      <c r="C7" s="396"/>
      <c r="D7" s="395">
        <v>31406328</v>
      </c>
      <c r="E7" s="6"/>
      <c r="F7" s="6"/>
      <c r="G7" s="6"/>
      <c r="H7" s="6"/>
      <c r="I7" s="6"/>
      <c r="J7" s="6"/>
      <c r="K7" s="6"/>
      <c r="L7" s="6"/>
      <c r="M7" s="6"/>
      <c r="N7" s="6"/>
      <c r="O7" s="6"/>
      <c r="P7" s="6"/>
      <c r="Q7" s="6"/>
      <c r="R7" s="6"/>
      <c r="S7" s="6"/>
      <c r="T7" s="6"/>
      <c r="U7" s="6"/>
      <c r="V7" s="6"/>
      <c r="W7" s="6"/>
      <c r="X7" s="6"/>
      <c r="Y7" s="6"/>
      <c r="Z7" s="6"/>
      <c r="AA7" s="6"/>
    </row>
    <row r="8" spans="1:27" ht="15" hidden="1" customHeight="1" x14ac:dyDescent="0.4">
      <c r="A8" s="311" t="s">
        <v>87</v>
      </c>
      <c r="B8" s="397">
        <v>0</v>
      </c>
      <c r="C8" s="397"/>
      <c r="D8" s="397">
        <v>0</v>
      </c>
      <c r="E8" s="6"/>
      <c r="F8" s="6"/>
      <c r="G8" s="6"/>
      <c r="H8" s="6"/>
      <c r="I8" s="6"/>
      <c r="J8" s="6"/>
      <c r="K8" s="6"/>
      <c r="L8" s="6"/>
      <c r="M8" s="6"/>
      <c r="N8" s="6"/>
      <c r="O8" s="6"/>
      <c r="P8" s="6"/>
      <c r="Q8" s="6"/>
      <c r="R8" s="6"/>
      <c r="S8" s="6"/>
      <c r="T8" s="6"/>
      <c r="U8" s="6"/>
      <c r="V8" s="6"/>
      <c r="W8" s="6"/>
      <c r="X8" s="6"/>
      <c r="Y8" s="6"/>
      <c r="Z8" s="6"/>
      <c r="AA8" s="6"/>
    </row>
    <row r="9" spans="1:27" ht="15" hidden="1" customHeight="1" x14ac:dyDescent="0.4">
      <c r="A9" s="310" t="s">
        <v>88</v>
      </c>
      <c r="B9" s="396">
        <v>0</v>
      </c>
      <c r="C9" s="398"/>
      <c r="D9" s="396">
        <v>0</v>
      </c>
      <c r="E9" s="6"/>
      <c r="F9" s="6"/>
      <c r="G9" s="6"/>
      <c r="H9" s="6"/>
      <c r="I9" s="6"/>
      <c r="J9" s="6"/>
      <c r="K9" s="6"/>
      <c r="L9" s="6"/>
      <c r="M9" s="6"/>
      <c r="N9" s="6"/>
      <c r="O9" s="6"/>
      <c r="P9" s="6"/>
      <c r="Q9" s="6"/>
      <c r="R9" s="6"/>
      <c r="S9" s="6"/>
      <c r="T9" s="6"/>
      <c r="U9" s="6"/>
      <c r="V9" s="6"/>
      <c r="W9" s="6"/>
      <c r="X9" s="6"/>
      <c r="Y9" s="6"/>
      <c r="Z9" s="6"/>
      <c r="AA9" s="6"/>
    </row>
    <row r="10" spans="1:27" ht="15" hidden="1" customHeight="1" x14ac:dyDescent="0.4">
      <c r="A10" s="311" t="s">
        <v>89</v>
      </c>
      <c r="B10" s="397">
        <v>0</v>
      </c>
      <c r="C10" s="399"/>
      <c r="D10" s="397">
        <v>0</v>
      </c>
      <c r="E10" s="6"/>
      <c r="F10" s="6"/>
      <c r="G10" s="6"/>
      <c r="H10" s="6"/>
      <c r="I10" s="6"/>
      <c r="J10" s="6"/>
      <c r="K10" s="6"/>
      <c r="L10" s="6"/>
      <c r="M10" s="6"/>
      <c r="N10" s="6"/>
      <c r="O10" s="6"/>
      <c r="P10" s="6"/>
      <c r="Q10" s="6"/>
      <c r="R10" s="6"/>
      <c r="S10" s="6"/>
      <c r="T10" s="6"/>
      <c r="U10" s="6"/>
      <c r="V10" s="6"/>
      <c r="W10" s="6"/>
      <c r="X10" s="6"/>
      <c r="Y10" s="6"/>
      <c r="Z10" s="6"/>
      <c r="AA10" s="6"/>
    </row>
    <row r="11" spans="1:27" ht="15" customHeight="1" x14ac:dyDescent="0.4">
      <c r="A11" s="311" t="s">
        <v>90</v>
      </c>
      <c r="B11" s="397">
        <v>1505163</v>
      </c>
      <c r="C11" s="397"/>
      <c r="D11" s="397">
        <v>1909444</v>
      </c>
      <c r="E11" s="6"/>
      <c r="F11" s="6"/>
      <c r="G11" s="6"/>
      <c r="H11" s="6"/>
      <c r="I11" s="6"/>
      <c r="J11" s="6"/>
      <c r="K11" s="6"/>
      <c r="L11" s="6"/>
      <c r="M11" s="6"/>
      <c r="N11" s="6"/>
      <c r="O11" s="6"/>
      <c r="P11" s="6"/>
      <c r="Q11" s="6"/>
      <c r="R11" s="6"/>
      <c r="S11" s="6"/>
      <c r="T11" s="6"/>
      <c r="U11" s="6"/>
      <c r="V11" s="6"/>
      <c r="W11" s="6"/>
      <c r="X11" s="6"/>
      <c r="Y11" s="6"/>
      <c r="Z11" s="6"/>
      <c r="AA11" s="6"/>
    </row>
    <row r="12" spans="1:27" ht="15" hidden="1" customHeight="1" x14ac:dyDescent="0.4">
      <c r="A12" s="311" t="s">
        <v>91</v>
      </c>
      <c r="B12" s="397">
        <v>0</v>
      </c>
      <c r="C12" s="397"/>
      <c r="D12" s="397">
        <v>0</v>
      </c>
      <c r="E12" s="6"/>
      <c r="F12" s="6"/>
      <c r="G12" s="6"/>
      <c r="H12" s="6"/>
      <c r="I12" s="6"/>
      <c r="J12" s="6"/>
      <c r="K12" s="6"/>
      <c r="L12" s="6"/>
      <c r="M12" s="6"/>
      <c r="N12" s="6"/>
      <c r="O12" s="6"/>
      <c r="P12" s="6"/>
      <c r="Q12" s="6"/>
      <c r="R12" s="6"/>
      <c r="S12" s="6"/>
      <c r="T12" s="6"/>
      <c r="U12" s="6"/>
      <c r="V12" s="6"/>
      <c r="W12" s="6"/>
      <c r="X12" s="6"/>
      <c r="Y12" s="6"/>
      <c r="Z12" s="6"/>
      <c r="AA12" s="6"/>
    </row>
    <row r="13" spans="1:27" ht="15" customHeight="1" x14ac:dyDescent="0.4">
      <c r="A13" s="310" t="s">
        <v>92</v>
      </c>
      <c r="B13" s="396">
        <v>1206889</v>
      </c>
      <c r="C13" s="396"/>
      <c r="D13" s="396">
        <v>558136</v>
      </c>
      <c r="E13" s="6"/>
      <c r="F13" s="6"/>
      <c r="G13" s="6"/>
      <c r="H13" s="6"/>
      <c r="I13" s="6"/>
      <c r="J13" s="6"/>
      <c r="K13" s="6"/>
      <c r="L13" s="6"/>
      <c r="M13" s="6"/>
      <c r="N13" s="6"/>
      <c r="O13" s="6"/>
      <c r="P13" s="6"/>
      <c r="Q13" s="6"/>
      <c r="R13" s="6"/>
      <c r="S13" s="6"/>
      <c r="T13" s="6"/>
      <c r="U13" s="6"/>
      <c r="V13" s="6"/>
      <c r="W13" s="6"/>
      <c r="X13" s="6"/>
      <c r="Y13" s="6"/>
      <c r="Z13" s="6"/>
      <c r="AA13" s="6"/>
    </row>
    <row r="14" spans="1:27" ht="15" customHeight="1" x14ac:dyDescent="0.4">
      <c r="A14" s="311" t="s">
        <v>93</v>
      </c>
      <c r="B14" s="397">
        <v>680395</v>
      </c>
      <c r="C14" s="397"/>
      <c r="D14" s="397">
        <v>1058690</v>
      </c>
      <c r="E14" s="6"/>
      <c r="F14" s="6"/>
      <c r="G14" s="6"/>
      <c r="H14" s="6"/>
      <c r="I14" s="6"/>
      <c r="J14" s="6"/>
      <c r="K14" s="6"/>
      <c r="L14" s="6"/>
      <c r="M14" s="6"/>
      <c r="N14" s="6"/>
      <c r="O14" s="6"/>
      <c r="P14" s="6"/>
      <c r="Q14" s="6"/>
      <c r="R14" s="6"/>
      <c r="S14" s="6"/>
      <c r="T14" s="6"/>
      <c r="U14" s="6"/>
      <c r="V14" s="6"/>
      <c r="W14" s="6"/>
      <c r="X14" s="6"/>
      <c r="Y14" s="6"/>
      <c r="Z14" s="6"/>
      <c r="AA14" s="6"/>
    </row>
    <row r="15" spans="1:27" ht="15" customHeight="1" x14ac:dyDescent="0.4">
      <c r="A15" s="310" t="s">
        <v>94</v>
      </c>
      <c r="B15" s="396">
        <v>57854</v>
      </c>
      <c r="C15" s="396"/>
      <c r="D15" s="396">
        <v>92634</v>
      </c>
      <c r="E15" s="6"/>
      <c r="F15" s="6"/>
      <c r="G15" s="6"/>
      <c r="H15" s="6"/>
      <c r="I15" s="6"/>
      <c r="J15" s="6"/>
      <c r="K15" s="6"/>
      <c r="L15" s="6"/>
      <c r="M15" s="6"/>
      <c r="N15" s="6"/>
      <c r="O15" s="6"/>
      <c r="P15" s="6"/>
      <c r="Q15" s="6"/>
      <c r="R15" s="6"/>
      <c r="S15" s="6"/>
      <c r="T15" s="6"/>
      <c r="U15" s="6"/>
      <c r="V15" s="6"/>
      <c r="W15" s="6"/>
      <c r="X15" s="6"/>
      <c r="Y15" s="6"/>
      <c r="Z15" s="6"/>
      <c r="AA15" s="6"/>
    </row>
    <row r="16" spans="1:27" ht="15" customHeight="1" x14ac:dyDescent="0.4">
      <c r="A16" s="311" t="s">
        <v>95</v>
      </c>
      <c r="B16" s="397">
        <v>581355</v>
      </c>
      <c r="C16" s="397"/>
      <c r="D16" s="397">
        <v>318963</v>
      </c>
      <c r="E16" s="6"/>
      <c r="F16" s="6"/>
      <c r="G16" s="6"/>
      <c r="H16" s="6"/>
      <c r="I16" s="6"/>
      <c r="J16" s="6"/>
      <c r="K16" s="6"/>
      <c r="L16" s="6"/>
      <c r="M16" s="6"/>
      <c r="N16" s="6"/>
      <c r="O16" s="6"/>
      <c r="P16" s="6"/>
      <c r="Q16" s="6"/>
      <c r="R16" s="6"/>
      <c r="S16" s="6"/>
      <c r="T16" s="6"/>
      <c r="U16" s="6"/>
      <c r="V16" s="6"/>
      <c r="W16" s="6"/>
      <c r="X16" s="6"/>
      <c r="Y16" s="6"/>
      <c r="Z16" s="6"/>
      <c r="AA16" s="6"/>
    </row>
    <row r="17" spans="1:27" ht="15" customHeight="1" x14ac:dyDescent="0.4">
      <c r="A17" s="310" t="s">
        <v>96</v>
      </c>
      <c r="B17" s="396">
        <v>117368</v>
      </c>
      <c r="C17" s="396"/>
      <c r="D17" s="396">
        <v>188051</v>
      </c>
      <c r="E17" s="6"/>
      <c r="F17" s="6"/>
      <c r="G17" s="6"/>
      <c r="H17" s="6"/>
      <c r="I17" s="6"/>
      <c r="J17" s="6"/>
      <c r="K17" s="6"/>
      <c r="L17" s="6"/>
      <c r="M17" s="6"/>
      <c r="N17" s="6"/>
      <c r="O17" s="6"/>
      <c r="P17" s="6"/>
      <c r="Q17" s="6"/>
      <c r="R17" s="6"/>
      <c r="S17" s="6"/>
      <c r="T17" s="6"/>
      <c r="U17" s="6"/>
      <c r="V17" s="6"/>
      <c r="W17" s="6"/>
      <c r="X17" s="6"/>
      <c r="Y17" s="6"/>
      <c r="Z17" s="6"/>
      <c r="AA17" s="6"/>
    </row>
    <row r="18" spans="1:27" ht="15" customHeight="1" x14ac:dyDescent="0.4">
      <c r="A18" s="311" t="s">
        <v>97</v>
      </c>
      <c r="B18" s="397">
        <v>147651</v>
      </c>
      <c r="C18" s="397"/>
      <c r="D18" s="397">
        <v>220000</v>
      </c>
      <c r="E18" s="6"/>
      <c r="F18" s="6"/>
      <c r="G18" s="6"/>
      <c r="H18" s="6"/>
      <c r="I18" s="6"/>
      <c r="J18" s="6"/>
      <c r="K18" s="6"/>
      <c r="L18" s="6"/>
      <c r="M18" s="6"/>
      <c r="N18" s="6"/>
      <c r="O18" s="6"/>
      <c r="P18" s="6"/>
      <c r="Q18" s="6"/>
      <c r="R18" s="6"/>
      <c r="S18" s="6"/>
      <c r="T18" s="6"/>
      <c r="U18" s="6"/>
      <c r="V18" s="6"/>
      <c r="W18" s="6"/>
      <c r="X18" s="6"/>
      <c r="Y18" s="6"/>
      <c r="Z18" s="6"/>
      <c r="AA18" s="6"/>
    </row>
    <row r="19" spans="1:27" ht="15" customHeight="1" x14ac:dyDescent="0.4">
      <c r="A19" s="89" t="s">
        <v>98</v>
      </c>
      <c r="B19" s="400">
        <v>172914</v>
      </c>
      <c r="C19" s="400"/>
      <c r="D19" s="400">
        <v>169376</v>
      </c>
      <c r="E19" s="220"/>
      <c r="F19" s="220"/>
      <c r="G19" s="220"/>
      <c r="H19" s="220"/>
      <c r="I19" s="220"/>
      <c r="J19" s="220"/>
      <c r="K19" s="220"/>
      <c r="L19" s="220"/>
      <c r="M19" s="220"/>
      <c r="N19" s="220"/>
      <c r="O19" s="220"/>
      <c r="P19" s="220"/>
      <c r="Q19" s="220"/>
      <c r="R19" s="220"/>
      <c r="S19" s="220"/>
      <c r="T19" s="220"/>
      <c r="U19" s="220"/>
      <c r="V19" s="220"/>
      <c r="W19" s="220"/>
      <c r="X19" s="220"/>
      <c r="Y19" s="220"/>
      <c r="Z19" s="220"/>
      <c r="AA19" s="220"/>
    </row>
    <row r="20" spans="1:27" ht="15" hidden="1" customHeight="1" x14ac:dyDescent="0.4">
      <c r="A20" s="311" t="s">
        <v>99</v>
      </c>
      <c r="B20" s="401">
        <v>0</v>
      </c>
      <c r="C20" s="397"/>
      <c r="D20" s="401">
        <v>0</v>
      </c>
      <c r="E20" s="220"/>
      <c r="F20" s="220"/>
      <c r="G20" s="220"/>
      <c r="H20" s="220"/>
      <c r="I20" s="220"/>
      <c r="J20" s="220"/>
      <c r="K20" s="220"/>
      <c r="L20" s="220"/>
      <c r="M20" s="220"/>
      <c r="N20" s="220"/>
      <c r="O20" s="220"/>
      <c r="P20" s="220"/>
      <c r="Q20" s="220"/>
      <c r="R20" s="220"/>
      <c r="S20" s="220"/>
      <c r="T20" s="220"/>
      <c r="U20" s="220"/>
      <c r="V20" s="220"/>
      <c r="W20" s="220"/>
      <c r="X20" s="220"/>
      <c r="Y20" s="220"/>
      <c r="Z20" s="220"/>
      <c r="AA20" s="220"/>
    </row>
    <row r="21" spans="1:27" s="225" customFormat="1" ht="15" customHeight="1" x14ac:dyDescent="0.4">
      <c r="A21" s="402" t="s">
        <v>100</v>
      </c>
      <c r="B21" s="403">
        <f>SUM(B7:B20)</f>
        <v>22202648</v>
      </c>
      <c r="C21" s="404"/>
      <c r="D21" s="403">
        <f>SUM(D7:D20)</f>
        <v>35921622</v>
      </c>
      <c r="E21" s="224"/>
      <c r="F21" s="224"/>
      <c r="G21" s="224"/>
      <c r="H21" s="224"/>
      <c r="I21" s="224"/>
      <c r="J21" s="224"/>
      <c r="K21" s="224"/>
      <c r="L21" s="224"/>
      <c r="M21" s="224"/>
      <c r="N21" s="224"/>
      <c r="O21" s="224"/>
      <c r="P21" s="224"/>
      <c r="Q21" s="224"/>
      <c r="R21" s="224"/>
      <c r="S21" s="224"/>
      <c r="T21" s="224"/>
      <c r="U21" s="224"/>
      <c r="V21" s="224"/>
      <c r="W21" s="224"/>
      <c r="X21" s="224"/>
      <c r="Y21" s="224"/>
      <c r="Z21" s="224"/>
      <c r="AA21" s="224"/>
    </row>
    <row r="22" spans="1:27" ht="15" customHeight="1" x14ac:dyDescent="0.4">
      <c r="A22" s="405" t="s">
        <v>261</v>
      </c>
      <c r="B22" s="406"/>
      <c r="C22" s="406"/>
      <c r="D22" s="406"/>
      <c r="E22" s="220"/>
      <c r="F22" s="220"/>
      <c r="G22" s="220"/>
      <c r="H22" s="220"/>
      <c r="I22" s="220"/>
      <c r="J22" s="220"/>
      <c r="K22" s="220"/>
      <c r="L22" s="220"/>
      <c r="M22" s="220"/>
      <c r="N22" s="220"/>
      <c r="O22" s="220"/>
      <c r="P22" s="220"/>
      <c r="Q22" s="220"/>
      <c r="R22" s="220"/>
      <c r="S22" s="220"/>
      <c r="T22" s="220"/>
      <c r="U22" s="220"/>
      <c r="V22" s="220"/>
      <c r="W22" s="220"/>
      <c r="X22" s="220"/>
      <c r="Y22" s="220"/>
      <c r="Z22" s="220"/>
      <c r="AA22" s="220"/>
    </row>
    <row r="23" spans="1:27" s="225" customFormat="1" ht="15" customHeight="1" x14ac:dyDescent="0.4">
      <c r="A23" s="407" t="s">
        <v>262</v>
      </c>
      <c r="B23" s="404"/>
      <c r="C23" s="404"/>
      <c r="D23" s="404"/>
      <c r="E23" s="224"/>
      <c r="F23" s="224"/>
      <c r="G23" s="224"/>
      <c r="H23" s="224"/>
      <c r="I23" s="224"/>
      <c r="J23" s="224"/>
      <c r="K23" s="224"/>
      <c r="L23" s="224"/>
      <c r="M23" s="224"/>
      <c r="N23" s="224"/>
      <c r="O23" s="224"/>
      <c r="P23" s="224"/>
      <c r="Q23" s="224"/>
      <c r="R23" s="224"/>
      <c r="S23" s="224"/>
      <c r="T23" s="224"/>
      <c r="U23" s="224"/>
      <c r="V23" s="224"/>
      <c r="W23" s="224"/>
      <c r="X23" s="224"/>
      <c r="Y23" s="224"/>
      <c r="Z23" s="224"/>
      <c r="AA23" s="224"/>
    </row>
    <row r="24" spans="1:27" ht="15" customHeight="1" x14ac:dyDescent="0.4">
      <c r="A24" s="408" t="s">
        <v>101</v>
      </c>
      <c r="B24" s="409">
        <v>17795516</v>
      </c>
      <c r="C24" s="406"/>
      <c r="D24" s="409">
        <v>29147463</v>
      </c>
      <c r="E24" s="220"/>
      <c r="F24" s="220"/>
      <c r="G24" s="220"/>
      <c r="H24" s="220"/>
      <c r="I24" s="220"/>
      <c r="J24" s="220"/>
      <c r="K24" s="220"/>
      <c r="L24" s="220"/>
      <c r="M24" s="220"/>
      <c r="N24" s="220"/>
      <c r="O24" s="220"/>
      <c r="P24" s="220"/>
      <c r="Q24" s="220"/>
      <c r="R24" s="220"/>
      <c r="S24" s="220"/>
      <c r="T24" s="220"/>
      <c r="U24" s="220"/>
      <c r="V24" s="220"/>
      <c r="W24" s="220"/>
      <c r="X24" s="220"/>
      <c r="Y24" s="220"/>
      <c r="Z24" s="220"/>
      <c r="AA24" s="220"/>
    </row>
    <row r="25" spans="1:27" ht="15" hidden="1" customHeight="1" x14ac:dyDescent="0.4">
      <c r="A25" s="408" t="s">
        <v>102</v>
      </c>
      <c r="B25" s="406">
        <v>0</v>
      </c>
      <c r="C25" s="406"/>
      <c r="D25" s="406">
        <v>0</v>
      </c>
      <c r="E25" s="220"/>
      <c r="F25" s="220"/>
      <c r="G25" s="220"/>
      <c r="H25" s="220"/>
      <c r="I25" s="220"/>
      <c r="J25" s="220"/>
      <c r="K25" s="220"/>
      <c r="L25" s="220"/>
      <c r="M25" s="220"/>
      <c r="N25" s="220"/>
      <c r="O25" s="220"/>
      <c r="P25" s="220"/>
      <c r="Q25" s="220"/>
      <c r="R25" s="220"/>
      <c r="S25" s="220"/>
      <c r="T25" s="220"/>
      <c r="U25" s="220"/>
      <c r="V25" s="220"/>
      <c r="W25" s="220"/>
      <c r="X25" s="220"/>
      <c r="Y25" s="220"/>
      <c r="Z25" s="220"/>
      <c r="AA25" s="220"/>
    </row>
    <row r="26" spans="1:27" s="225" customFormat="1" ht="15" customHeight="1" x14ac:dyDescent="0.4">
      <c r="A26" s="410" t="s">
        <v>103</v>
      </c>
      <c r="B26" s="404">
        <v>50000</v>
      </c>
      <c r="C26" s="404"/>
      <c r="D26" s="404">
        <v>210000</v>
      </c>
      <c r="E26" s="224"/>
      <c r="F26" s="224"/>
      <c r="G26" s="224"/>
      <c r="H26" s="224"/>
      <c r="I26" s="224"/>
      <c r="J26" s="224"/>
      <c r="K26" s="224"/>
      <c r="L26" s="224"/>
      <c r="M26" s="224"/>
      <c r="N26" s="224"/>
      <c r="O26" s="224"/>
      <c r="P26" s="224"/>
      <c r="Q26" s="224"/>
      <c r="R26" s="224"/>
      <c r="S26" s="224"/>
      <c r="T26" s="224"/>
      <c r="U26" s="224"/>
      <c r="V26" s="224"/>
      <c r="W26" s="224"/>
      <c r="X26" s="224"/>
      <c r="Y26" s="224"/>
      <c r="Z26" s="224"/>
      <c r="AA26" s="224"/>
    </row>
    <row r="27" spans="1:27" ht="15" customHeight="1" x14ac:dyDescent="0.4">
      <c r="A27" s="408" t="s">
        <v>104</v>
      </c>
      <c r="B27" s="406">
        <v>252143</v>
      </c>
      <c r="C27" s="406"/>
      <c r="D27" s="406">
        <v>300000</v>
      </c>
      <c r="E27" s="220"/>
      <c r="F27" s="220"/>
      <c r="G27" s="220"/>
      <c r="H27" s="220"/>
      <c r="I27" s="220"/>
      <c r="J27" s="220"/>
      <c r="K27" s="220"/>
      <c r="L27" s="220"/>
      <c r="M27" s="220"/>
      <c r="N27" s="220"/>
      <c r="O27" s="220"/>
      <c r="P27" s="220"/>
      <c r="Q27" s="220"/>
      <c r="R27" s="220"/>
      <c r="S27" s="220"/>
      <c r="T27" s="220"/>
      <c r="U27" s="220"/>
      <c r="V27" s="220"/>
      <c r="W27" s="220"/>
      <c r="X27" s="220"/>
      <c r="Y27" s="220"/>
      <c r="Z27" s="220"/>
      <c r="AA27" s="220"/>
    </row>
    <row r="28" spans="1:27" s="225" customFormat="1" ht="15" customHeight="1" x14ac:dyDescent="0.4">
      <c r="A28" s="410" t="s">
        <v>105</v>
      </c>
      <c r="B28" s="404">
        <v>394772</v>
      </c>
      <c r="C28" s="404"/>
      <c r="D28" s="404">
        <v>394502</v>
      </c>
      <c r="E28" s="224"/>
      <c r="F28" s="224"/>
      <c r="G28" s="224"/>
      <c r="H28" s="224"/>
      <c r="I28" s="224"/>
      <c r="J28" s="224"/>
      <c r="K28" s="224"/>
      <c r="L28" s="224"/>
      <c r="M28" s="224"/>
      <c r="N28" s="224"/>
      <c r="O28" s="224"/>
      <c r="P28" s="224"/>
      <c r="Q28" s="224"/>
      <c r="R28" s="224"/>
      <c r="S28" s="224"/>
      <c r="T28" s="224"/>
      <c r="U28" s="224"/>
      <c r="V28" s="224"/>
      <c r="W28" s="224"/>
      <c r="X28" s="224"/>
      <c r="Y28" s="224"/>
      <c r="Z28" s="224"/>
      <c r="AA28" s="224"/>
    </row>
    <row r="29" spans="1:27" ht="15" customHeight="1" x14ac:dyDescent="0.4">
      <c r="A29" s="408" t="s">
        <v>106</v>
      </c>
      <c r="B29" s="406">
        <v>285238</v>
      </c>
      <c r="C29" s="406"/>
      <c r="D29" s="406">
        <v>284954</v>
      </c>
      <c r="E29" s="220"/>
      <c r="F29" s="220"/>
      <c r="G29" s="220"/>
      <c r="H29" s="220"/>
      <c r="I29" s="220"/>
      <c r="J29" s="220"/>
      <c r="K29" s="220"/>
      <c r="L29" s="220"/>
      <c r="M29" s="220"/>
      <c r="N29" s="220"/>
      <c r="O29" s="220"/>
      <c r="P29" s="220"/>
      <c r="Q29" s="220"/>
      <c r="R29" s="220"/>
      <c r="S29" s="220"/>
      <c r="T29" s="220"/>
      <c r="U29" s="220"/>
      <c r="V29" s="220"/>
      <c r="W29" s="220"/>
      <c r="X29" s="220"/>
      <c r="Y29" s="220"/>
      <c r="Z29" s="220"/>
      <c r="AA29" s="220"/>
    </row>
    <row r="30" spans="1:27" s="225" customFormat="1" ht="15" customHeight="1" x14ac:dyDescent="0.4">
      <c r="A30" s="410" t="s">
        <v>107</v>
      </c>
      <c r="B30" s="404">
        <v>176156</v>
      </c>
      <c r="C30" s="404"/>
      <c r="D30" s="404">
        <v>6740</v>
      </c>
      <c r="E30" s="224"/>
      <c r="F30" s="224"/>
      <c r="G30" s="224"/>
      <c r="H30" s="224"/>
      <c r="I30" s="224"/>
      <c r="J30" s="224"/>
      <c r="K30" s="224"/>
      <c r="L30" s="224"/>
      <c r="M30" s="224"/>
      <c r="N30" s="224"/>
      <c r="O30" s="224"/>
      <c r="P30" s="224"/>
      <c r="Q30" s="224"/>
      <c r="R30" s="224"/>
      <c r="S30" s="224"/>
      <c r="T30" s="224"/>
      <c r="U30" s="224"/>
      <c r="V30" s="224"/>
      <c r="W30" s="224"/>
      <c r="X30" s="224"/>
      <c r="Y30" s="224"/>
      <c r="Z30" s="224"/>
      <c r="AA30" s="224"/>
    </row>
    <row r="31" spans="1:27" ht="15" customHeight="1" x14ac:dyDescent="0.4">
      <c r="A31" s="408" t="s">
        <v>108</v>
      </c>
      <c r="B31" s="406">
        <v>200729</v>
      </c>
      <c r="C31" s="406"/>
      <c r="D31" s="406">
        <v>259447</v>
      </c>
      <c r="E31" s="220"/>
      <c r="F31" s="220"/>
      <c r="G31" s="220"/>
      <c r="H31" s="220"/>
      <c r="I31" s="220"/>
      <c r="J31" s="220"/>
      <c r="K31" s="220"/>
      <c r="L31" s="220"/>
      <c r="M31" s="220"/>
      <c r="N31" s="220"/>
      <c r="O31" s="220"/>
      <c r="P31" s="220"/>
      <c r="Q31" s="220"/>
      <c r="R31" s="220"/>
      <c r="S31" s="220"/>
      <c r="T31" s="220"/>
      <c r="U31" s="220"/>
      <c r="V31" s="220"/>
      <c r="W31" s="220"/>
      <c r="X31" s="220"/>
      <c r="Y31" s="220"/>
      <c r="Z31" s="220"/>
      <c r="AA31" s="220"/>
    </row>
    <row r="32" spans="1:27" s="225" customFormat="1" ht="15" customHeight="1" x14ac:dyDescent="0.4">
      <c r="A32" s="410" t="s">
        <v>109</v>
      </c>
      <c r="B32" s="404">
        <v>0</v>
      </c>
      <c r="C32" s="404"/>
      <c r="D32" s="404">
        <v>128125</v>
      </c>
      <c r="E32" s="224"/>
      <c r="F32" s="224"/>
      <c r="G32" s="224"/>
      <c r="H32" s="224"/>
      <c r="I32" s="224"/>
      <c r="J32" s="224"/>
      <c r="K32" s="224"/>
      <c r="L32" s="224"/>
      <c r="M32" s="224"/>
      <c r="N32" s="224"/>
      <c r="O32" s="224"/>
      <c r="P32" s="224"/>
      <c r="Q32" s="224"/>
      <c r="R32" s="224"/>
      <c r="S32" s="224"/>
      <c r="T32" s="224"/>
      <c r="U32" s="224"/>
      <c r="V32" s="224"/>
      <c r="W32" s="224"/>
      <c r="X32" s="224"/>
      <c r="Y32" s="224"/>
      <c r="Z32" s="224"/>
      <c r="AA32" s="224"/>
    </row>
    <row r="33" spans="1:27" ht="15" customHeight="1" x14ac:dyDescent="0.4">
      <c r="A33" s="408" t="s">
        <v>110</v>
      </c>
      <c r="B33" s="406">
        <v>79543</v>
      </c>
      <c r="C33" s="406"/>
      <c r="D33" s="406">
        <v>149626</v>
      </c>
      <c r="E33" s="220"/>
      <c r="F33" s="220"/>
      <c r="G33" s="220"/>
      <c r="H33" s="220"/>
      <c r="I33" s="220"/>
      <c r="J33" s="220"/>
      <c r="K33" s="220"/>
      <c r="L33" s="220"/>
      <c r="M33" s="220"/>
      <c r="N33" s="220"/>
      <c r="O33" s="220"/>
      <c r="P33" s="220"/>
      <c r="Q33" s="220"/>
      <c r="R33" s="220"/>
      <c r="S33" s="220"/>
      <c r="T33" s="220"/>
      <c r="U33" s="220"/>
      <c r="V33" s="220"/>
      <c r="W33" s="220"/>
      <c r="X33" s="220"/>
      <c r="Y33" s="220"/>
      <c r="Z33" s="220"/>
      <c r="AA33" s="220"/>
    </row>
    <row r="34" spans="1:27" s="225" customFormat="1" ht="15" customHeight="1" x14ac:dyDescent="0.4">
      <c r="A34" s="410" t="s">
        <v>111</v>
      </c>
      <c r="B34" s="404">
        <v>64418</v>
      </c>
      <c r="C34" s="404"/>
      <c r="D34" s="404">
        <v>70299</v>
      </c>
      <c r="E34" s="224"/>
      <c r="F34" s="224"/>
      <c r="G34" s="224"/>
      <c r="H34" s="224"/>
      <c r="I34" s="224"/>
      <c r="J34" s="224"/>
      <c r="K34" s="224"/>
      <c r="L34" s="224"/>
      <c r="M34" s="224"/>
      <c r="N34" s="224"/>
      <c r="O34" s="224"/>
      <c r="P34" s="224"/>
      <c r="Q34" s="224"/>
      <c r="R34" s="224"/>
      <c r="S34" s="224"/>
      <c r="T34" s="224"/>
      <c r="U34" s="224"/>
      <c r="V34" s="224"/>
      <c r="W34" s="224"/>
      <c r="X34" s="224"/>
      <c r="Y34" s="224"/>
      <c r="Z34" s="224"/>
      <c r="AA34" s="224"/>
    </row>
    <row r="35" spans="1:27" ht="15" hidden="1" customHeight="1" x14ac:dyDescent="0.4">
      <c r="A35" s="408" t="s">
        <v>112</v>
      </c>
      <c r="B35" s="411">
        <v>0</v>
      </c>
      <c r="C35" s="406"/>
      <c r="D35" s="406">
        <v>0</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row>
    <row r="36" spans="1:27" ht="15" customHeight="1" x14ac:dyDescent="0.4">
      <c r="A36" s="412" t="s">
        <v>113</v>
      </c>
      <c r="B36" s="413">
        <f>SUM(B24:B35)</f>
        <v>19298515</v>
      </c>
      <c r="C36" s="414"/>
      <c r="D36" s="413">
        <f>SUM(D24:D35)</f>
        <v>30951156</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row>
    <row r="37" spans="1:27" s="225" customFormat="1" ht="15" customHeight="1" x14ac:dyDescent="0.4">
      <c r="A37" s="407" t="s">
        <v>263</v>
      </c>
      <c r="B37" s="404"/>
      <c r="C37" s="404"/>
      <c r="D37" s="404"/>
      <c r="E37" s="224"/>
      <c r="F37" s="224"/>
      <c r="G37" s="224"/>
      <c r="H37" s="224"/>
      <c r="I37" s="224"/>
      <c r="J37" s="224"/>
      <c r="K37" s="224"/>
      <c r="L37" s="224"/>
      <c r="M37" s="224"/>
      <c r="N37" s="224"/>
      <c r="O37" s="224"/>
      <c r="P37" s="224"/>
      <c r="Q37" s="224"/>
      <c r="R37" s="224"/>
      <c r="S37" s="224"/>
      <c r="T37" s="224"/>
      <c r="U37" s="224"/>
      <c r="V37" s="224"/>
      <c r="W37" s="224"/>
      <c r="X37" s="224"/>
      <c r="Y37" s="224"/>
      <c r="Z37" s="224"/>
      <c r="AA37" s="224"/>
    </row>
    <row r="38" spans="1:27" ht="42.75" customHeight="1" x14ac:dyDescent="0.4">
      <c r="A38" s="408" t="s">
        <v>114</v>
      </c>
      <c r="B38" s="406">
        <v>977501</v>
      </c>
      <c r="C38" s="406"/>
      <c r="D38" s="406">
        <v>977501</v>
      </c>
      <c r="E38" s="220"/>
      <c r="F38" s="220"/>
      <c r="G38" s="220"/>
      <c r="H38" s="220"/>
      <c r="I38" s="220"/>
      <c r="J38" s="220"/>
      <c r="K38" s="220"/>
      <c r="L38" s="220"/>
      <c r="M38" s="220"/>
      <c r="N38" s="220"/>
      <c r="O38" s="220"/>
      <c r="P38" s="220"/>
      <c r="Q38" s="220"/>
      <c r="R38" s="220"/>
      <c r="S38" s="220"/>
      <c r="T38" s="220"/>
      <c r="U38" s="220"/>
      <c r="V38" s="220"/>
      <c r="W38" s="220"/>
      <c r="X38" s="220"/>
      <c r="Y38" s="220"/>
      <c r="Z38" s="220"/>
      <c r="AA38" s="220"/>
    </row>
    <row r="39" spans="1:27" s="225" customFormat="1" ht="24.95" customHeight="1" x14ac:dyDescent="0.4">
      <c r="A39" s="410" t="s">
        <v>115</v>
      </c>
      <c r="B39" s="404">
        <v>2735</v>
      </c>
      <c r="C39" s="404"/>
      <c r="D39" s="404">
        <v>2729</v>
      </c>
      <c r="E39" s="224"/>
      <c r="F39" s="224"/>
      <c r="G39" s="224"/>
      <c r="H39" s="224"/>
      <c r="I39" s="224"/>
      <c r="J39" s="224"/>
      <c r="K39" s="224"/>
      <c r="L39" s="224"/>
      <c r="M39" s="224"/>
      <c r="N39" s="224"/>
      <c r="O39" s="224"/>
      <c r="P39" s="224"/>
      <c r="Q39" s="224"/>
      <c r="R39" s="224"/>
      <c r="S39" s="224"/>
      <c r="T39" s="224"/>
      <c r="U39" s="224"/>
      <c r="V39" s="224"/>
      <c r="W39" s="224"/>
      <c r="X39" s="224"/>
      <c r="Y39" s="224"/>
      <c r="Z39" s="224"/>
      <c r="AA39" s="224"/>
    </row>
    <row r="40" spans="1:27" ht="15" customHeight="1" x14ac:dyDescent="0.4">
      <c r="A40" s="408" t="s">
        <v>116</v>
      </c>
      <c r="B40" s="406">
        <v>5156151</v>
      </c>
      <c r="C40" s="406"/>
      <c r="D40" s="406">
        <v>5154764</v>
      </c>
      <c r="E40" s="220"/>
      <c r="F40" s="220"/>
      <c r="G40" s="220"/>
      <c r="H40" s="220"/>
      <c r="I40" s="220"/>
      <c r="J40" s="220"/>
      <c r="K40" s="220"/>
      <c r="L40" s="220"/>
      <c r="M40" s="220"/>
      <c r="N40" s="220"/>
      <c r="O40" s="220"/>
      <c r="P40" s="220"/>
      <c r="Q40" s="220"/>
      <c r="R40" s="220"/>
      <c r="S40" s="220"/>
      <c r="T40" s="220"/>
      <c r="U40" s="220"/>
      <c r="V40" s="220"/>
      <c r="W40" s="220"/>
      <c r="X40" s="220"/>
      <c r="Y40" s="220"/>
      <c r="Z40" s="220"/>
      <c r="AA40" s="220"/>
    </row>
    <row r="41" spans="1:27" s="225" customFormat="1" ht="15" customHeight="1" x14ac:dyDescent="0.4">
      <c r="A41" s="410" t="s">
        <v>117</v>
      </c>
      <c r="B41" s="404">
        <v>491330</v>
      </c>
      <c r="C41" s="404"/>
      <c r="D41" s="404">
        <v>689400</v>
      </c>
      <c r="E41" s="224"/>
      <c r="F41" s="224"/>
      <c r="G41" s="224"/>
      <c r="H41" s="224"/>
      <c r="I41" s="224"/>
      <c r="J41" s="224"/>
      <c r="K41" s="224"/>
      <c r="L41" s="224"/>
      <c r="M41" s="224"/>
      <c r="N41" s="224"/>
      <c r="O41" s="224"/>
      <c r="P41" s="224"/>
      <c r="Q41" s="224"/>
      <c r="R41" s="224"/>
      <c r="S41" s="224"/>
      <c r="T41" s="224"/>
      <c r="U41" s="224"/>
      <c r="V41" s="224"/>
      <c r="W41" s="224"/>
      <c r="X41" s="224"/>
      <c r="Y41" s="224"/>
      <c r="Z41" s="224"/>
      <c r="AA41" s="224"/>
    </row>
    <row r="42" spans="1:27" ht="15" customHeight="1" x14ac:dyDescent="0.4">
      <c r="A42" s="408" t="s">
        <v>118</v>
      </c>
      <c r="B42" s="406">
        <v>786235</v>
      </c>
      <c r="C42" s="406"/>
      <c r="D42" s="406">
        <v>2655891</v>
      </c>
      <c r="E42" s="220"/>
      <c r="F42" s="220"/>
      <c r="G42" s="220"/>
      <c r="H42" s="220"/>
      <c r="I42" s="220"/>
      <c r="J42" s="220"/>
      <c r="K42" s="220"/>
      <c r="L42" s="220"/>
      <c r="M42" s="220"/>
      <c r="N42" s="220"/>
      <c r="O42" s="220"/>
      <c r="P42" s="220"/>
      <c r="Q42" s="220"/>
      <c r="R42" s="220"/>
      <c r="S42" s="220"/>
      <c r="T42" s="220"/>
      <c r="U42" s="220"/>
      <c r="V42" s="220"/>
      <c r="W42" s="220"/>
      <c r="X42" s="220"/>
      <c r="Y42" s="220"/>
      <c r="Z42" s="220"/>
      <c r="AA42" s="220"/>
    </row>
    <row r="43" spans="1:27" s="225" customFormat="1" ht="15" customHeight="1" x14ac:dyDescent="0.4">
      <c r="A43" s="410" t="s">
        <v>119</v>
      </c>
      <c r="B43" s="404">
        <v>-4509819</v>
      </c>
      <c r="C43" s="404"/>
      <c r="D43" s="404">
        <v>-4509819</v>
      </c>
      <c r="E43" s="224"/>
      <c r="F43" s="224"/>
      <c r="G43" s="224"/>
      <c r="H43" s="224"/>
      <c r="I43" s="224"/>
      <c r="J43" s="224"/>
      <c r="K43" s="224"/>
      <c r="L43" s="224"/>
      <c r="M43" s="224"/>
      <c r="N43" s="224"/>
      <c r="O43" s="224"/>
      <c r="P43" s="224"/>
      <c r="Q43" s="224"/>
      <c r="R43" s="224"/>
      <c r="S43" s="224"/>
      <c r="T43" s="224"/>
      <c r="U43" s="224"/>
      <c r="V43" s="224"/>
      <c r="W43" s="224"/>
      <c r="X43" s="224"/>
      <c r="Y43" s="224"/>
      <c r="Z43" s="224"/>
      <c r="AA43" s="224"/>
    </row>
    <row r="44" spans="1:27" ht="15" customHeight="1" x14ac:dyDescent="0.4">
      <c r="A44" s="415" t="s">
        <v>264</v>
      </c>
      <c r="B44" s="416">
        <f>SUM(B38:B43)</f>
        <v>2904133</v>
      </c>
      <c r="C44" s="406"/>
      <c r="D44" s="413">
        <f>SUM(D38:D43)</f>
        <v>4970466</v>
      </c>
      <c r="E44" s="220"/>
      <c r="F44" s="220"/>
      <c r="G44" s="220"/>
      <c r="H44" s="220"/>
      <c r="I44" s="220"/>
      <c r="J44" s="220"/>
      <c r="K44" s="220"/>
      <c r="L44" s="220"/>
      <c r="M44" s="220"/>
      <c r="N44" s="220"/>
      <c r="O44" s="220"/>
      <c r="P44" s="220"/>
      <c r="Q44" s="220"/>
      <c r="R44" s="220"/>
      <c r="S44" s="220"/>
      <c r="T44" s="220"/>
      <c r="U44" s="220"/>
      <c r="V44" s="220"/>
      <c r="W44" s="220"/>
      <c r="X44" s="220"/>
      <c r="Y44" s="220"/>
      <c r="Z44" s="220"/>
      <c r="AA44" s="220"/>
    </row>
    <row r="45" spans="1:27" s="225" customFormat="1" ht="15" customHeight="1" x14ac:dyDescent="0.4">
      <c r="A45" s="417" t="s">
        <v>265</v>
      </c>
      <c r="B45" s="418">
        <f>SUM(B36+B44)</f>
        <v>22202648</v>
      </c>
      <c r="C45" s="419"/>
      <c r="D45" s="418">
        <f>SUM(D36+D44)</f>
        <v>35921622</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row>
    <row r="46" spans="1:27" ht="15" customHeight="1" x14ac:dyDescent="0.4">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ht="15" customHeight="1" x14ac:dyDescent="0.4">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ht="15" customHeight="1" x14ac:dyDescent="0.4">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ht="15" customHeight="1" x14ac:dyDescent="0.4">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ht="15" customHeight="1" x14ac:dyDescent="0.4">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ht="15" customHeight="1" x14ac:dyDescent="0.4">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ht="15" customHeight="1" x14ac:dyDescent="0.4">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ht="15" customHeight="1" x14ac:dyDescent="0.4">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ht="15" customHeight="1" x14ac:dyDescent="0.4">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ht="15" customHeight="1" x14ac:dyDescent="0.4">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ht="15" customHeight="1" x14ac:dyDescent="0.4">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ht="15" customHeight="1" x14ac:dyDescent="0.4">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ht="15" customHeight="1" x14ac:dyDescent="0.4">
      <c r="A58" s="6"/>
      <c r="B58" s="6"/>
      <c r="C58" s="6"/>
      <c r="D58" s="6"/>
      <c r="E58" s="6"/>
      <c r="F58" s="6"/>
      <c r="G58" s="6"/>
      <c r="H58" s="6"/>
      <c r="I58" s="6"/>
      <c r="J58" s="6"/>
      <c r="K58" s="6"/>
      <c r="L58" s="6"/>
      <c r="M58" s="6"/>
      <c r="N58" s="6"/>
      <c r="O58" s="6"/>
      <c r="P58" s="6"/>
      <c r="Q58" s="6"/>
      <c r="R58" s="6"/>
      <c r="S58" s="6"/>
      <c r="T58" s="6"/>
      <c r="U58" s="6"/>
      <c r="V58" s="6"/>
      <c r="W58" s="6"/>
      <c r="X58" s="6"/>
      <c r="Y58" s="6"/>
      <c r="Z58" s="6"/>
      <c r="AA58" s="6"/>
    </row>
  </sheetData>
  <mergeCells count="3">
    <mergeCell ref="A1:D1"/>
    <mergeCell ref="A2:D2"/>
    <mergeCell ref="A3:D3"/>
  </mergeCells>
  <pageMargins left="0.7" right="0.7"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Normal="100" zoomScaleSheetLayoutView="40" workbookViewId="0">
      <selection activeCell="D32" sqref="D32"/>
    </sheetView>
  </sheetViews>
  <sheetFormatPr defaultColWidth="21.5" defaultRowHeight="13.15" x14ac:dyDescent="0.4"/>
  <cols>
    <col min="1" max="1" width="66.140625" customWidth="1"/>
    <col min="2" max="2" width="17" customWidth="1"/>
    <col min="3" max="3" width="1.140625" customWidth="1"/>
    <col min="4" max="4" width="17" customWidth="1"/>
  </cols>
  <sheetData>
    <row r="1" spans="1:6" ht="15" customHeight="1" x14ac:dyDescent="0.4">
      <c r="A1" s="369" t="s">
        <v>120</v>
      </c>
      <c r="B1" s="371"/>
      <c r="C1" s="371"/>
      <c r="D1" s="371"/>
      <c r="E1" s="122"/>
      <c r="F1" s="122"/>
    </row>
    <row r="2" spans="1:6" ht="15" customHeight="1" x14ac:dyDescent="0.4">
      <c r="A2" s="370" t="s">
        <v>121</v>
      </c>
      <c r="B2" s="371"/>
      <c r="C2" s="371"/>
      <c r="D2" s="371"/>
      <c r="E2" s="122"/>
      <c r="F2" s="122"/>
    </row>
    <row r="3" spans="1:6" ht="15" customHeight="1" x14ac:dyDescent="0.4">
      <c r="A3" s="369" t="s">
        <v>122</v>
      </c>
      <c r="B3" s="371"/>
      <c r="C3" s="371"/>
      <c r="D3" s="371"/>
      <c r="E3" s="122"/>
      <c r="F3" s="122"/>
    </row>
    <row r="4" spans="1:6" ht="15" customHeight="1" x14ac:dyDescent="0.4">
      <c r="A4" s="372" t="s">
        <v>123</v>
      </c>
      <c r="B4" s="371"/>
      <c r="C4" s="371"/>
      <c r="D4" s="371"/>
      <c r="E4" s="122"/>
      <c r="F4" s="122"/>
    </row>
    <row r="5" spans="1:6" ht="32.1" customHeight="1" x14ac:dyDescent="0.4">
      <c r="A5" s="2"/>
      <c r="B5" s="420" t="s">
        <v>171</v>
      </c>
      <c r="C5" s="373"/>
      <c r="D5" s="373"/>
      <c r="E5" s="122"/>
      <c r="F5" s="122"/>
    </row>
    <row r="6" spans="1:6" ht="15" customHeight="1" x14ac:dyDescent="0.4">
      <c r="A6" s="5"/>
      <c r="B6" s="123">
        <v>43921</v>
      </c>
      <c r="C6" s="107" t="s">
        <v>84</v>
      </c>
      <c r="D6" s="123">
        <v>43555</v>
      </c>
      <c r="E6" s="122"/>
      <c r="F6" s="122"/>
    </row>
    <row r="7" spans="1:6" ht="15" customHeight="1" x14ac:dyDescent="0.4">
      <c r="A7" s="2"/>
      <c r="B7" s="369" t="s">
        <v>124</v>
      </c>
      <c r="C7" s="371"/>
      <c r="D7" s="371"/>
      <c r="E7" s="122"/>
      <c r="F7" s="122"/>
    </row>
    <row r="8" spans="1:6" ht="15" customHeight="1" x14ac:dyDescent="0.4">
      <c r="A8" s="124" t="s">
        <v>125</v>
      </c>
      <c r="B8" s="5"/>
      <c r="C8" s="5"/>
      <c r="D8" s="5"/>
      <c r="E8" s="122"/>
      <c r="F8" s="122"/>
    </row>
    <row r="9" spans="1:6" ht="15" customHeight="1" x14ac:dyDescent="0.4">
      <c r="A9" s="108" t="s">
        <v>126</v>
      </c>
      <c r="B9" s="109">
        <v>248684</v>
      </c>
      <c r="C9" s="110"/>
      <c r="D9" s="109">
        <v>235886</v>
      </c>
      <c r="E9" s="122"/>
      <c r="F9" s="122"/>
    </row>
    <row r="10" spans="1:6" ht="15" hidden="1" customHeight="1" x14ac:dyDescent="0.4">
      <c r="A10" s="50" t="s">
        <v>89</v>
      </c>
      <c r="B10" s="111">
        <v>0</v>
      </c>
      <c r="C10" s="112"/>
      <c r="D10" s="111">
        <v>0</v>
      </c>
      <c r="E10" s="122"/>
      <c r="F10" s="122"/>
    </row>
    <row r="11" spans="1:6" ht="15" hidden="1" customHeight="1" x14ac:dyDescent="0.4">
      <c r="A11" s="121" t="s">
        <v>127</v>
      </c>
      <c r="B11" s="113">
        <v>0</v>
      </c>
      <c r="C11" s="110"/>
      <c r="D11" s="113">
        <v>0</v>
      </c>
      <c r="E11" s="122"/>
      <c r="F11" s="122"/>
    </row>
    <row r="12" spans="1:6" ht="15" hidden="1" customHeight="1" x14ac:dyDescent="0.4">
      <c r="A12" s="50" t="s">
        <v>128</v>
      </c>
      <c r="B12" s="111">
        <v>0</v>
      </c>
      <c r="C12" s="112"/>
      <c r="D12" s="111">
        <v>0</v>
      </c>
      <c r="E12" s="122"/>
      <c r="F12" s="122"/>
    </row>
    <row r="13" spans="1:6" s="225" customFormat="1" ht="15" customHeight="1" x14ac:dyDescent="0.4">
      <c r="A13" s="294" t="s">
        <v>129</v>
      </c>
      <c r="B13" s="295">
        <v>6823</v>
      </c>
      <c r="C13" s="296"/>
      <c r="D13" s="297">
        <v>9597</v>
      </c>
      <c r="E13" s="298"/>
      <c r="F13" s="298"/>
    </row>
    <row r="14" spans="1:6" s="225" customFormat="1" ht="15" customHeight="1" x14ac:dyDescent="0.4">
      <c r="A14" s="300" t="s">
        <v>130</v>
      </c>
      <c r="B14" s="301">
        <f>SUM(B9:B13)</f>
        <v>255507</v>
      </c>
      <c r="C14" s="302"/>
      <c r="D14" s="301">
        <f>SUM(D9:D13)</f>
        <v>245483</v>
      </c>
      <c r="E14" s="298"/>
      <c r="F14" s="298"/>
    </row>
    <row r="15" spans="1:6" s="225" customFormat="1" ht="15" customHeight="1" x14ac:dyDescent="0.4">
      <c r="A15" s="299" t="s">
        <v>131</v>
      </c>
      <c r="B15" s="296"/>
      <c r="C15" s="296"/>
      <c r="D15" s="296"/>
      <c r="E15" s="298"/>
      <c r="F15" s="298"/>
    </row>
    <row r="16" spans="1:6" s="225" customFormat="1" ht="15" customHeight="1" x14ac:dyDescent="0.4">
      <c r="A16" s="303" t="s">
        <v>101</v>
      </c>
      <c r="B16" s="304">
        <v>152605</v>
      </c>
      <c r="C16" s="302"/>
      <c r="D16" s="304">
        <v>147560</v>
      </c>
      <c r="E16" s="298"/>
      <c r="F16" s="298"/>
    </row>
    <row r="17" spans="1:6" ht="15" hidden="1" customHeight="1" x14ac:dyDescent="0.4">
      <c r="A17" s="108" t="s">
        <v>132</v>
      </c>
      <c r="B17" s="113">
        <v>0</v>
      </c>
      <c r="C17" s="110"/>
      <c r="D17" s="113">
        <v>0</v>
      </c>
      <c r="E17" s="122"/>
      <c r="F17" s="122"/>
    </row>
    <row r="18" spans="1:6" ht="15" customHeight="1" x14ac:dyDescent="0.4">
      <c r="A18" s="50" t="s">
        <v>103</v>
      </c>
      <c r="B18" s="111">
        <v>1592</v>
      </c>
      <c r="C18" s="112"/>
      <c r="D18" s="111">
        <v>6074</v>
      </c>
      <c r="E18" s="122"/>
      <c r="F18" s="122"/>
    </row>
    <row r="19" spans="1:6" ht="15" customHeight="1" x14ac:dyDescent="0.4">
      <c r="A19" s="108" t="s">
        <v>104</v>
      </c>
      <c r="B19" s="113">
        <v>3531</v>
      </c>
      <c r="C19" s="110"/>
      <c r="D19" s="113">
        <v>5156</v>
      </c>
      <c r="E19" s="122"/>
      <c r="F19" s="122"/>
    </row>
    <row r="20" spans="1:6" ht="15" customHeight="1" x14ac:dyDescent="0.4">
      <c r="A20" s="50" t="s">
        <v>105</v>
      </c>
      <c r="B20" s="111">
        <v>4804</v>
      </c>
      <c r="C20" s="116"/>
      <c r="D20" s="118">
        <v>0</v>
      </c>
      <c r="E20" s="122"/>
      <c r="F20" s="122"/>
    </row>
    <row r="21" spans="1:6" ht="15" customHeight="1" x14ac:dyDescent="0.4">
      <c r="A21" s="108" t="s">
        <v>106</v>
      </c>
      <c r="B21" s="119">
        <v>4776</v>
      </c>
      <c r="C21" s="110"/>
      <c r="D21" s="119">
        <v>4735</v>
      </c>
      <c r="E21" s="122"/>
      <c r="F21" s="122"/>
    </row>
    <row r="22" spans="1:6" ht="15" customHeight="1" x14ac:dyDescent="0.4">
      <c r="A22" s="125" t="s">
        <v>133</v>
      </c>
      <c r="B22" s="111">
        <f>SUM(B16:B21)</f>
        <v>167308</v>
      </c>
      <c r="C22" s="112"/>
      <c r="D22" s="111">
        <f>SUM(D16:D21)</f>
        <v>163525</v>
      </c>
      <c r="E22" s="122"/>
      <c r="F22" s="122"/>
    </row>
    <row r="23" spans="1:6" ht="15" customHeight="1" x14ac:dyDescent="0.4">
      <c r="A23" s="126" t="s">
        <v>134</v>
      </c>
      <c r="B23" s="127">
        <f>B14-B22</f>
        <v>88199</v>
      </c>
      <c r="C23" s="110"/>
      <c r="D23" s="127">
        <f>D14-D22</f>
        <v>81958</v>
      </c>
      <c r="E23" s="122"/>
      <c r="F23" s="122"/>
    </row>
    <row r="24" spans="1:6" ht="15" customHeight="1" x14ac:dyDescent="0.4">
      <c r="A24" s="50" t="s">
        <v>135</v>
      </c>
      <c r="B24" s="111">
        <v>0</v>
      </c>
      <c r="C24" s="115"/>
      <c r="D24" s="111">
        <v>-206</v>
      </c>
      <c r="E24" s="122"/>
      <c r="F24" s="122"/>
    </row>
    <row r="25" spans="1:6" ht="15" customHeight="1" x14ac:dyDescent="0.4">
      <c r="A25" s="117" t="s">
        <v>136</v>
      </c>
      <c r="B25" s="114"/>
      <c r="C25" s="114"/>
      <c r="D25" s="114"/>
      <c r="E25" s="122"/>
      <c r="F25" s="122"/>
    </row>
    <row r="26" spans="1:6" ht="15" customHeight="1" x14ac:dyDescent="0.4">
      <c r="A26" s="50" t="s">
        <v>137</v>
      </c>
      <c r="B26" s="111">
        <v>-1081607</v>
      </c>
      <c r="C26" s="112"/>
      <c r="D26" s="111">
        <v>-19292</v>
      </c>
      <c r="E26" s="122"/>
      <c r="F26" s="122"/>
    </row>
    <row r="27" spans="1:6" ht="15" customHeight="1" x14ac:dyDescent="0.4">
      <c r="A27" s="108" t="s">
        <v>138</v>
      </c>
      <c r="B27" s="113">
        <v>130797</v>
      </c>
      <c r="C27" s="128"/>
      <c r="D27" s="113">
        <v>116948</v>
      </c>
      <c r="E27" s="122"/>
      <c r="F27" s="122"/>
    </row>
    <row r="28" spans="1:6" ht="15" customHeight="1" x14ac:dyDescent="0.4">
      <c r="A28" s="50" t="s">
        <v>139</v>
      </c>
      <c r="B28" s="111">
        <v>-586665</v>
      </c>
      <c r="C28" s="116"/>
      <c r="D28" s="111">
        <v>-188974</v>
      </c>
      <c r="E28" s="122"/>
      <c r="F28" s="122"/>
    </row>
    <row r="29" spans="1:6" ht="15" customHeight="1" x14ac:dyDescent="0.4">
      <c r="A29" s="108" t="s">
        <v>140</v>
      </c>
      <c r="B29" s="113">
        <v>-250596</v>
      </c>
      <c r="C29" s="110"/>
      <c r="D29" s="113">
        <v>-83259</v>
      </c>
      <c r="E29" s="122"/>
      <c r="F29" s="122"/>
    </row>
    <row r="30" spans="1:6" ht="15" customHeight="1" x14ac:dyDescent="0.4">
      <c r="A30" s="50" t="s">
        <v>141</v>
      </c>
      <c r="B30" s="111">
        <v>-133468</v>
      </c>
      <c r="C30" s="112"/>
      <c r="D30" s="111">
        <v>104278</v>
      </c>
      <c r="E30" s="122"/>
      <c r="F30" s="122"/>
    </row>
    <row r="31" spans="1:6" ht="15" customHeight="1" x14ac:dyDescent="0.4">
      <c r="A31" s="108" t="s">
        <v>142</v>
      </c>
      <c r="B31" s="119">
        <v>798</v>
      </c>
      <c r="C31" s="114"/>
      <c r="D31" s="119">
        <v>123</v>
      </c>
      <c r="E31" s="122"/>
      <c r="F31" s="122"/>
    </row>
    <row r="32" spans="1:6" ht="15" customHeight="1" x14ac:dyDescent="0.4">
      <c r="A32" s="125" t="s">
        <v>143</v>
      </c>
      <c r="B32" s="120">
        <f>SUM(B26:B31)</f>
        <v>-1920741</v>
      </c>
      <c r="C32" s="115"/>
      <c r="D32" s="120">
        <f>SUM(D26:D31)</f>
        <v>-70176</v>
      </c>
      <c r="E32" s="122"/>
      <c r="F32" s="122"/>
    </row>
    <row r="33" spans="1:10" ht="15" customHeight="1" x14ac:dyDescent="0.4">
      <c r="A33" s="117" t="s">
        <v>144</v>
      </c>
      <c r="B33" s="114"/>
      <c r="C33" s="114"/>
      <c r="D33" s="114"/>
      <c r="E33" s="122"/>
      <c r="F33" s="122"/>
    </row>
    <row r="34" spans="1:10" ht="15" customHeight="1" x14ac:dyDescent="0.4">
      <c r="A34" s="50" t="s">
        <v>145</v>
      </c>
      <c r="B34" s="111">
        <v>14550</v>
      </c>
      <c r="C34" s="112"/>
      <c r="D34" s="111">
        <v>12082</v>
      </c>
      <c r="E34" s="122"/>
      <c r="F34" s="122"/>
    </row>
    <row r="35" spans="1:10" ht="15" customHeight="1" x14ac:dyDescent="0.4">
      <c r="A35" s="108" t="s">
        <v>28</v>
      </c>
      <c r="B35" s="113">
        <v>19905</v>
      </c>
      <c r="C35" s="110"/>
      <c r="D35" s="113">
        <v>19912</v>
      </c>
      <c r="E35" s="122"/>
      <c r="F35" s="122"/>
    </row>
    <row r="36" spans="1:10" ht="15" hidden="1" customHeight="1" x14ac:dyDescent="0.4">
      <c r="A36" s="50" t="s">
        <v>146</v>
      </c>
      <c r="B36" s="111">
        <v>0</v>
      </c>
      <c r="C36" s="112"/>
      <c r="D36" s="111">
        <v>0</v>
      </c>
      <c r="E36" s="122"/>
      <c r="F36" s="122"/>
    </row>
    <row r="37" spans="1:10" s="225" customFormat="1" ht="15" customHeight="1" x14ac:dyDescent="0.4">
      <c r="A37" s="262" t="s">
        <v>147</v>
      </c>
      <c r="B37" s="258">
        <v>15797</v>
      </c>
      <c r="C37" s="258"/>
      <c r="D37" s="258">
        <v>15556</v>
      </c>
      <c r="E37" s="268"/>
      <c r="F37" s="268"/>
      <c r="G37" s="268"/>
      <c r="H37" s="268"/>
      <c r="I37" s="268"/>
      <c r="J37" s="268"/>
    </row>
    <row r="38" spans="1:10" ht="15" customHeight="1" x14ac:dyDescent="0.4">
      <c r="A38" s="270" t="s">
        <v>149</v>
      </c>
      <c r="B38" s="266">
        <f>SUM(B34:B37)</f>
        <v>50252</v>
      </c>
      <c r="C38" s="259"/>
      <c r="D38" s="266">
        <f>SUM(D34:D37)</f>
        <v>47550</v>
      </c>
      <c r="E38" s="216"/>
      <c r="F38" s="216"/>
      <c r="G38" s="216"/>
      <c r="H38" s="216"/>
      <c r="I38" s="216"/>
      <c r="J38" s="216"/>
    </row>
    <row r="39" spans="1:10" s="225" customFormat="1" ht="15" customHeight="1" x14ac:dyDescent="0.4">
      <c r="A39" s="260" t="s">
        <v>150</v>
      </c>
      <c r="B39" s="271">
        <f>B23+B24+B32-B38</f>
        <v>-1882794</v>
      </c>
      <c r="C39" s="258"/>
      <c r="D39" s="271">
        <f>D23+D24+D32-D38</f>
        <v>-35974</v>
      </c>
      <c r="E39" s="268"/>
      <c r="F39" s="268"/>
      <c r="G39" s="268"/>
      <c r="H39" s="268"/>
      <c r="I39" s="268"/>
      <c r="J39" s="268"/>
    </row>
    <row r="40" spans="1:10" ht="15" customHeight="1" x14ac:dyDescent="0.4">
      <c r="A40" s="261" t="s">
        <v>151</v>
      </c>
      <c r="B40" s="263">
        <v>-13138</v>
      </c>
      <c r="C40" s="259"/>
      <c r="D40" s="263">
        <v>-10039</v>
      </c>
      <c r="E40" s="216"/>
      <c r="F40" s="216"/>
      <c r="G40" s="216"/>
      <c r="H40" s="216"/>
      <c r="I40" s="216"/>
      <c r="J40" s="216"/>
    </row>
    <row r="41" spans="1:10" s="225" customFormat="1" ht="15" customHeight="1" x14ac:dyDescent="0.4">
      <c r="A41" s="260" t="s">
        <v>152</v>
      </c>
      <c r="B41" s="271">
        <f>B39-B40</f>
        <v>-1869656</v>
      </c>
      <c r="C41" s="242"/>
      <c r="D41" s="271">
        <f>D39-D40</f>
        <v>-25935</v>
      </c>
      <c r="E41" s="268"/>
      <c r="F41" s="268"/>
      <c r="G41" s="268"/>
      <c r="H41" s="268"/>
      <c r="I41" s="268"/>
      <c r="J41" s="268"/>
    </row>
    <row r="42" spans="1:10" ht="15" hidden="1" customHeight="1" x14ac:dyDescent="0.4">
      <c r="A42" s="261" t="s">
        <v>153</v>
      </c>
      <c r="B42" s="263">
        <v>0</v>
      </c>
      <c r="C42" s="265"/>
      <c r="D42" s="263">
        <v>0</v>
      </c>
      <c r="E42" s="216"/>
      <c r="F42" s="216"/>
      <c r="G42" s="216"/>
      <c r="H42" s="216"/>
      <c r="I42" s="216"/>
      <c r="J42" s="216"/>
    </row>
    <row r="43" spans="1:10" ht="15" customHeight="1" x14ac:dyDescent="0.4">
      <c r="A43" s="261" t="s">
        <v>154</v>
      </c>
      <c r="B43" s="259">
        <v>18950</v>
      </c>
      <c r="C43" s="265"/>
      <c r="D43" s="259">
        <v>18950</v>
      </c>
      <c r="E43" s="216"/>
      <c r="F43" s="216"/>
      <c r="G43" s="216"/>
      <c r="H43" s="216"/>
      <c r="I43" s="216"/>
      <c r="J43" s="216"/>
    </row>
    <row r="44" spans="1:10" s="225" customFormat="1" ht="15" customHeight="1" thickBot="1" x14ac:dyDescent="0.45">
      <c r="A44" s="260" t="s">
        <v>155</v>
      </c>
      <c r="B44" s="267">
        <f>B41-B43</f>
        <v>-1888606</v>
      </c>
      <c r="C44" s="242"/>
      <c r="D44" s="267">
        <f>D41-D43</f>
        <v>-44885</v>
      </c>
      <c r="E44" s="268"/>
      <c r="F44" s="268"/>
      <c r="G44" s="268"/>
      <c r="H44" s="268"/>
      <c r="I44" s="268"/>
      <c r="J44" s="268"/>
    </row>
    <row r="45" spans="1:10" ht="9" hidden="1" customHeight="1" x14ac:dyDescent="0.4">
      <c r="A45" s="234"/>
      <c r="B45" s="265"/>
      <c r="C45" s="265"/>
      <c r="D45" s="265"/>
      <c r="E45" s="216"/>
      <c r="F45" s="216"/>
      <c r="G45" s="216"/>
      <c r="H45" s="216"/>
      <c r="I45" s="216"/>
      <c r="J45" s="216"/>
    </row>
    <row r="46" spans="1:10" ht="15" customHeight="1" thickTop="1" thickBot="1" x14ac:dyDescent="0.45">
      <c r="A46" s="261" t="s">
        <v>156</v>
      </c>
      <c r="B46" s="272">
        <v>-6.91</v>
      </c>
      <c r="C46" s="273"/>
      <c r="D46" s="272">
        <v>-0.18</v>
      </c>
      <c r="E46" s="216"/>
      <c r="F46" s="216"/>
      <c r="G46" s="216"/>
      <c r="H46" s="216"/>
      <c r="I46" s="216"/>
      <c r="J46" s="216"/>
    </row>
    <row r="47" spans="1:10" s="225" customFormat="1" ht="15" customHeight="1" thickTop="1" thickBot="1" x14ac:dyDescent="0.45">
      <c r="A47" s="262" t="s">
        <v>157</v>
      </c>
      <c r="B47" s="274">
        <v>-6.91</v>
      </c>
      <c r="C47" s="275"/>
      <c r="D47" s="274">
        <v>-0.18</v>
      </c>
      <c r="E47" s="268"/>
      <c r="F47" s="268"/>
      <c r="G47" s="268"/>
      <c r="H47" s="268"/>
      <c r="I47" s="268"/>
      <c r="J47" s="268"/>
    </row>
    <row r="48" spans="1:10" ht="15" customHeight="1" thickTop="1" thickBot="1" x14ac:dyDescent="0.45">
      <c r="A48" s="261" t="s">
        <v>158</v>
      </c>
      <c r="B48" s="272">
        <v>0</v>
      </c>
      <c r="C48" s="273"/>
      <c r="D48" s="272">
        <v>0.47</v>
      </c>
      <c r="E48" s="216"/>
      <c r="F48" s="216"/>
      <c r="G48" s="216"/>
      <c r="H48" s="216"/>
      <c r="I48" s="216"/>
      <c r="J48" s="216"/>
    </row>
    <row r="49" spans="1:10" s="225" customFormat="1" ht="15" customHeight="1" thickTop="1" x14ac:dyDescent="0.4">
      <c r="A49" s="262" t="s">
        <v>159</v>
      </c>
      <c r="B49" s="276"/>
      <c r="C49" s="275"/>
      <c r="D49" s="276"/>
      <c r="E49" s="268"/>
      <c r="F49" s="268"/>
      <c r="G49" s="268"/>
      <c r="H49" s="268"/>
      <c r="I49" s="268"/>
      <c r="J49" s="268"/>
    </row>
    <row r="50" spans="1:10" ht="15" customHeight="1" thickBot="1" x14ac:dyDescent="0.45">
      <c r="A50" s="264" t="s">
        <v>160</v>
      </c>
      <c r="B50" s="277">
        <v>273392615</v>
      </c>
      <c r="C50" s="273"/>
      <c r="D50" s="277">
        <v>252357878</v>
      </c>
      <c r="E50" s="216"/>
      <c r="F50" s="216"/>
      <c r="G50" s="216"/>
      <c r="H50" s="216"/>
      <c r="I50" s="216"/>
      <c r="J50" s="216"/>
    </row>
    <row r="51" spans="1:10" s="225" customFormat="1" ht="15" customHeight="1" thickTop="1" thickBot="1" x14ac:dyDescent="0.45">
      <c r="A51" s="278" t="s">
        <v>161</v>
      </c>
      <c r="B51" s="279">
        <v>273392615</v>
      </c>
      <c r="C51" s="258"/>
      <c r="D51" s="279">
        <v>252357878</v>
      </c>
      <c r="E51" s="268"/>
      <c r="F51" s="268"/>
      <c r="G51" s="268"/>
      <c r="H51" s="268"/>
      <c r="I51" s="268"/>
      <c r="J51" s="268"/>
    </row>
    <row r="52" spans="1:10" ht="15" customHeight="1" thickTop="1" x14ac:dyDescent="0.4">
      <c r="A52" s="261" t="s">
        <v>162</v>
      </c>
      <c r="B52" s="259"/>
      <c r="C52" s="259"/>
      <c r="D52" s="259"/>
      <c r="E52" s="216"/>
      <c r="F52" s="216"/>
      <c r="G52" s="216"/>
      <c r="H52" s="216"/>
      <c r="I52" s="216"/>
      <c r="J52" s="216"/>
    </row>
    <row r="53" spans="1:10" s="225" customFormat="1" ht="15" customHeight="1" x14ac:dyDescent="0.4">
      <c r="A53" s="260" t="s">
        <v>152</v>
      </c>
      <c r="B53" s="280">
        <v>-1869656</v>
      </c>
      <c r="C53" s="280"/>
      <c r="D53" s="280">
        <v>-25935</v>
      </c>
      <c r="E53" s="268"/>
      <c r="F53" s="268"/>
      <c r="G53" s="268"/>
      <c r="H53" s="268"/>
      <c r="I53" s="268"/>
      <c r="J53" s="268"/>
    </row>
    <row r="54" spans="1:10" ht="15" customHeight="1" x14ac:dyDescent="0.4">
      <c r="A54" s="281" t="s">
        <v>163</v>
      </c>
      <c r="B54" s="259"/>
      <c r="C54" s="259"/>
      <c r="D54" s="259"/>
      <c r="E54" s="216"/>
      <c r="F54" s="216"/>
      <c r="G54" s="216"/>
      <c r="H54" s="216"/>
      <c r="I54" s="216"/>
      <c r="J54" s="216"/>
    </row>
    <row r="55" spans="1:10" s="225" customFormat="1" ht="15" customHeight="1" x14ac:dyDescent="0.4">
      <c r="A55" s="278" t="s">
        <v>164</v>
      </c>
      <c r="B55" s="269">
        <v>-198070</v>
      </c>
      <c r="C55" s="258"/>
      <c r="D55" s="269">
        <v>356152</v>
      </c>
      <c r="E55" s="268"/>
      <c r="F55" s="268"/>
      <c r="G55" s="268"/>
      <c r="H55" s="268"/>
      <c r="I55" s="268"/>
      <c r="J55" s="268"/>
    </row>
    <row r="56" spans="1:10" ht="15" customHeight="1" x14ac:dyDescent="0.4">
      <c r="A56" s="270" t="s">
        <v>165</v>
      </c>
      <c r="B56" s="266">
        <f>B55</f>
        <v>-198070</v>
      </c>
      <c r="C56" s="259"/>
      <c r="D56" s="266">
        <f>D55</f>
        <v>356152</v>
      </c>
      <c r="E56" s="216"/>
      <c r="F56" s="216"/>
      <c r="G56" s="216"/>
      <c r="H56" s="216"/>
      <c r="I56" s="216"/>
      <c r="J56" s="216"/>
    </row>
    <row r="57" spans="1:10" s="225" customFormat="1" ht="15" customHeight="1" x14ac:dyDescent="0.4">
      <c r="A57" s="262" t="s">
        <v>166</v>
      </c>
      <c r="B57" s="258">
        <f>B56+B53</f>
        <v>-2067726</v>
      </c>
      <c r="C57" s="258"/>
      <c r="D57" s="258">
        <f>D56+D53</f>
        <v>330217</v>
      </c>
      <c r="E57" s="268"/>
      <c r="F57" s="268"/>
      <c r="G57" s="268"/>
      <c r="H57" s="268"/>
      <c r="I57" s="268"/>
      <c r="J57" s="268"/>
    </row>
    <row r="58" spans="1:10" ht="15" customHeight="1" x14ac:dyDescent="0.4">
      <c r="A58" s="261" t="s">
        <v>154</v>
      </c>
      <c r="B58" s="259">
        <v>18950</v>
      </c>
      <c r="C58" s="259"/>
      <c r="D58" s="259">
        <v>18950</v>
      </c>
      <c r="E58" s="216"/>
      <c r="F58" s="216"/>
      <c r="G58" s="216"/>
      <c r="H58" s="216"/>
      <c r="I58" s="216"/>
      <c r="J58" s="216"/>
    </row>
    <row r="59" spans="1:10" s="225" customFormat="1" ht="15" customHeight="1" thickBot="1" x14ac:dyDescent="0.45">
      <c r="A59" s="262" t="s">
        <v>167</v>
      </c>
      <c r="B59" s="257">
        <f>B57-B58</f>
        <v>-2086676</v>
      </c>
      <c r="C59" s="280"/>
      <c r="D59" s="257">
        <f>D57-D58</f>
        <v>311267</v>
      </c>
      <c r="E59" s="268"/>
      <c r="F59" s="268"/>
      <c r="G59" s="268"/>
      <c r="H59" s="268"/>
      <c r="I59" s="268"/>
      <c r="J59" s="268"/>
    </row>
    <row r="60" spans="1:10" ht="13.5" thickTop="1" x14ac:dyDescent="0.4"/>
  </sheetData>
  <mergeCells count="6">
    <mergeCell ref="B7:D7"/>
    <mergeCell ref="A1:D1"/>
    <mergeCell ref="A2:D2"/>
    <mergeCell ref="A3:D3"/>
    <mergeCell ref="A4:D4"/>
    <mergeCell ref="B5:D5"/>
  </mergeCells>
  <pageMargins left="0.7" right="0.7" top="0.75" bottom="0.75" header="0.3" footer="0.3"/>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zoomScaleNormal="100" workbookViewId="0">
      <selection sqref="A1:E1"/>
    </sheetView>
  </sheetViews>
  <sheetFormatPr defaultColWidth="21.5" defaultRowHeight="13.15" x14ac:dyDescent="0.4"/>
  <cols>
    <col min="1" max="1" width="81.5" customWidth="1"/>
    <col min="2" max="2" width="21.140625" customWidth="1"/>
    <col min="3" max="3" width="1.140625" customWidth="1"/>
    <col min="4" max="4" width="16.5" customWidth="1"/>
    <col min="5" max="5" width="3.140625" customWidth="1"/>
    <col min="6" max="6" width="12.35546875" customWidth="1"/>
    <col min="7" max="7" width="1.140625" customWidth="1"/>
    <col min="8" max="8" width="12.35546875" customWidth="1"/>
  </cols>
  <sheetData>
    <row r="1" spans="1:21" ht="15" customHeight="1" x14ac:dyDescent="0.4">
      <c r="A1" s="382" t="s">
        <v>168</v>
      </c>
      <c r="B1" s="422"/>
      <c r="C1" s="422"/>
      <c r="D1" s="422"/>
      <c r="E1" s="422"/>
      <c r="F1" s="6"/>
      <c r="G1" s="6"/>
      <c r="H1" s="6"/>
      <c r="I1" s="6"/>
      <c r="J1" s="6"/>
      <c r="K1" s="6"/>
      <c r="L1" s="6"/>
      <c r="M1" s="6"/>
      <c r="N1" s="6"/>
      <c r="O1" s="6"/>
      <c r="P1" s="6"/>
      <c r="Q1" s="6"/>
      <c r="R1" s="6"/>
      <c r="S1" s="6"/>
      <c r="T1" s="6"/>
      <c r="U1" s="6"/>
    </row>
    <row r="2" spans="1:21" ht="15" customHeight="1" x14ac:dyDescent="0.4">
      <c r="A2" s="383" t="s">
        <v>169</v>
      </c>
      <c r="B2" s="422"/>
      <c r="C2" s="422"/>
      <c r="D2" s="422"/>
      <c r="E2" s="422"/>
      <c r="F2" s="6"/>
      <c r="G2" s="6"/>
      <c r="H2" s="6"/>
      <c r="I2" s="6"/>
      <c r="J2" s="6"/>
      <c r="K2" s="6"/>
      <c r="L2" s="6"/>
      <c r="M2" s="6"/>
      <c r="N2" s="6"/>
      <c r="O2" s="6"/>
      <c r="P2" s="6"/>
      <c r="Q2" s="6"/>
      <c r="R2" s="6"/>
      <c r="S2" s="6"/>
      <c r="T2" s="6"/>
      <c r="U2" s="6"/>
    </row>
    <row r="3" spans="1:21" ht="15" customHeight="1" x14ac:dyDescent="0.4">
      <c r="A3" s="424" t="s">
        <v>82</v>
      </c>
      <c r="B3" s="422"/>
      <c r="C3" s="422"/>
      <c r="D3" s="422"/>
      <c r="E3" s="422"/>
      <c r="F3" s="6"/>
      <c r="G3" s="6"/>
      <c r="H3" s="6"/>
      <c r="I3" s="6"/>
      <c r="J3" s="6"/>
      <c r="K3" s="6"/>
      <c r="L3" s="6"/>
      <c r="M3" s="6"/>
      <c r="N3" s="6"/>
      <c r="O3" s="6"/>
      <c r="P3" s="6"/>
      <c r="Q3" s="6"/>
      <c r="R3" s="6"/>
      <c r="S3" s="6"/>
      <c r="T3" s="6"/>
      <c r="U3" s="6"/>
    </row>
    <row r="4" spans="1:21" ht="15" customHeight="1" x14ac:dyDescent="0.4">
      <c r="A4" s="439" t="s">
        <v>170</v>
      </c>
      <c r="B4" s="422"/>
      <c r="C4" s="422"/>
      <c r="D4" s="422"/>
      <c r="E4" s="422"/>
      <c r="F4" s="6"/>
      <c r="G4" s="6"/>
      <c r="H4" s="6"/>
      <c r="I4" s="6"/>
      <c r="J4" s="6"/>
      <c r="K4" s="6"/>
      <c r="L4" s="6"/>
      <c r="M4" s="6"/>
      <c r="N4" s="6"/>
      <c r="O4" s="6"/>
      <c r="P4" s="6"/>
      <c r="Q4" s="6"/>
      <c r="R4" s="6"/>
      <c r="S4" s="6"/>
      <c r="T4" s="6"/>
      <c r="U4" s="6"/>
    </row>
    <row r="5" spans="1:21" ht="30" customHeight="1" x14ac:dyDescent="0.4">
      <c r="A5" s="322"/>
      <c r="B5" s="313" t="s">
        <v>171</v>
      </c>
      <c r="C5" s="421"/>
      <c r="D5" s="382" t="s">
        <v>172</v>
      </c>
      <c r="E5" s="422"/>
      <c r="F5" s="6"/>
      <c r="G5" s="6"/>
      <c r="H5" s="6"/>
      <c r="I5" s="6"/>
      <c r="J5" s="6"/>
      <c r="K5" s="6"/>
      <c r="L5" s="6"/>
      <c r="M5" s="6"/>
      <c r="N5" s="6"/>
      <c r="O5" s="6"/>
      <c r="P5" s="6"/>
      <c r="Q5" s="6"/>
      <c r="R5" s="6"/>
      <c r="S5" s="6"/>
      <c r="T5" s="6"/>
      <c r="U5" s="6"/>
    </row>
    <row r="6" spans="1:21" ht="15" customHeight="1" x14ac:dyDescent="0.4">
      <c r="A6" s="317"/>
      <c r="B6" s="129">
        <v>43921</v>
      </c>
      <c r="C6" s="315" t="s">
        <v>84</v>
      </c>
      <c r="D6" s="379" t="s">
        <v>173</v>
      </c>
      <c r="E6" s="423"/>
      <c r="F6" s="6"/>
      <c r="G6" s="6"/>
      <c r="H6" s="6"/>
      <c r="I6" s="6"/>
      <c r="J6" s="6"/>
      <c r="K6" s="6"/>
      <c r="L6" s="6"/>
      <c r="M6" s="6"/>
      <c r="N6" s="6"/>
      <c r="O6" s="6"/>
      <c r="P6" s="6"/>
      <c r="Q6" s="6"/>
      <c r="R6" s="6"/>
      <c r="S6" s="6"/>
      <c r="T6" s="6"/>
      <c r="U6" s="6"/>
    </row>
    <row r="7" spans="1:21" ht="15" customHeight="1" x14ac:dyDescent="0.4">
      <c r="A7" s="322"/>
      <c r="B7" s="424" t="s">
        <v>23</v>
      </c>
      <c r="C7" s="381"/>
      <c r="D7" s="424" t="s">
        <v>23</v>
      </c>
      <c r="E7" s="422"/>
      <c r="F7" s="6"/>
      <c r="G7" s="6"/>
      <c r="H7" s="6"/>
      <c r="I7" s="6"/>
      <c r="J7" s="6"/>
      <c r="K7" s="6"/>
      <c r="L7" s="6"/>
      <c r="M7" s="6"/>
      <c r="N7" s="6"/>
      <c r="O7" s="6"/>
      <c r="P7" s="6"/>
      <c r="Q7" s="6"/>
      <c r="R7" s="6"/>
      <c r="S7" s="6"/>
      <c r="T7" s="6"/>
      <c r="U7" s="6"/>
    </row>
    <row r="8" spans="1:21" ht="15" customHeight="1" x14ac:dyDescent="0.4">
      <c r="A8" s="36" t="s">
        <v>174</v>
      </c>
      <c r="B8" s="317"/>
      <c r="C8" s="317"/>
      <c r="D8" s="381"/>
      <c r="E8" s="422"/>
      <c r="F8" s="6"/>
      <c r="G8" s="6"/>
      <c r="H8" s="6"/>
      <c r="I8" s="6"/>
      <c r="J8" s="6"/>
      <c r="K8" s="6"/>
      <c r="L8" s="6"/>
      <c r="M8" s="6"/>
      <c r="N8" s="6"/>
      <c r="O8" s="6"/>
      <c r="P8" s="6"/>
      <c r="Q8" s="6"/>
      <c r="R8" s="6"/>
      <c r="S8" s="6"/>
      <c r="T8" s="6"/>
      <c r="U8" s="6"/>
    </row>
    <row r="9" spans="1:21" ht="15" customHeight="1" x14ac:dyDescent="0.4">
      <c r="A9" s="130" t="s">
        <v>175</v>
      </c>
      <c r="B9" s="131">
        <v>-2086676</v>
      </c>
      <c r="C9" s="131"/>
      <c r="D9" s="425">
        <v>56850</v>
      </c>
      <c r="E9" s="422"/>
      <c r="F9" s="6"/>
      <c r="G9" s="6"/>
      <c r="H9" s="6"/>
      <c r="I9" s="6"/>
      <c r="J9" s="6"/>
      <c r="K9" s="6"/>
      <c r="L9" s="6"/>
      <c r="M9" s="6"/>
      <c r="N9" s="6"/>
      <c r="O9" s="6"/>
      <c r="P9" s="6"/>
      <c r="Q9" s="6"/>
      <c r="R9" s="6"/>
      <c r="S9" s="6"/>
      <c r="T9" s="6"/>
      <c r="U9" s="6"/>
    </row>
    <row r="10" spans="1:21" ht="15" customHeight="1" x14ac:dyDescent="0.4">
      <c r="A10" s="36" t="s">
        <v>176</v>
      </c>
      <c r="B10" s="318"/>
      <c r="C10" s="318"/>
      <c r="D10" s="377"/>
      <c r="E10" s="422"/>
      <c r="F10" s="6"/>
      <c r="G10" s="6"/>
      <c r="H10" s="6"/>
      <c r="I10" s="6"/>
      <c r="J10" s="6"/>
      <c r="K10" s="6"/>
      <c r="L10" s="6"/>
      <c r="M10" s="6"/>
      <c r="N10" s="6"/>
      <c r="O10" s="6"/>
      <c r="P10" s="6"/>
      <c r="Q10" s="6"/>
      <c r="R10" s="6"/>
      <c r="S10" s="6"/>
      <c r="T10" s="6"/>
      <c r="U10" s="6"/>
    </row>
    <row r="11" spans="1:21" ht="15" customHeight="1" x14ac:dyDescent="0.4">
      <c r="A11" s="38" t="s">
        <v>177</v>
      </c>
      <c r="B11" s="426">
        <v>198070</v>
      </c>
      <c r="C11" s="131"/>
      <c r="D11" s="427">
        <v>58954</v>
      </c>
      <c r="E11" s="422"/>
      <c r="F11" s="6"/>
      <c r="G11" s="6"/>
      <c r="H11" s="6"/>
      <c r="I11" s="6"/>
      <c r="J11" s="6"/>
      <c r="K11" s="6"/>
      <c r="L11" s="6"/>
      <c r="M11" s="6"/>
      <c r="N11" s="6"/>
      <c r="O11" s="6"/>
      <c r="P11" s="6"/>
      <c r="Q11" s="6"/>
      <c r="R11" s="6"/>
      <c r="S11" s="6"/>
      <c r="T11" s="6"/>
      <c r="U11" s="6"/>
    </row>
    <row r="12" spans="1:21" ht="15" customHeight="1" x14ac:dyDescent="0.4">
      <c r="A12" s="36" t="s">
        <v>178</v>
      </c>
      <c r="B12" s="428">
        <f>SUM(B9:B11)</f>
        <v>-1888606</v>
      </c>
      <c r="C12" s="318"/>
      <c r="D12" s="429">
        <f>SUM(D9:E11)</f>
        <v>115804</v>
      </c>
      <c r="E12" s="423"/>
      <c r="F12" s="6"/>
      <c r="G12" s="6"/>
      <c r="H12" s="6"/>
      <c r="I12" s="6"/>
      <c r="J12" s="6"/>
      <c r="K12" s="6"/>
      <c r="L12" s="6"/>
      <c r="M12" s="6"/>
      <c r="N12" s="6"/>
      <c r="O12" s="6"/>
      <c r="P12" s="6"/>
      <c r="Q12" s="6"/>
      <c r="R12" s="6"/>
      <c r="S12" s="6"/>
      <c r="T12" s="6"/>
      <c r="U12" s="6"/>
    </row>
    <row r="13" spans="1:21" ht="15" customHeight="1" x14ac:dyDescent="0.4">
      <c r="A13" s="322"/>
      <c r="B13" s="319"/>
      <c r="C13" s="319"/>
      <c r="D13" s="378"/>
      <c r="E13" s="422"/>
      <c r="F13" s="6"/>
      <c r="G13" s="6"/>
      <c r="H13" s="6"/>
      <c r="I13" s="6"/>
      <c r="J13" s="6"/>
      <c r="K13" s="6"/>
      <c r="L13" s="6"/>
      <c r="M13" s="6"/>
      <c r="N13" s="6"/>
      <c r="O13" s="6"/>
      <c r="P13" s="6"/>
      <c r="Q13" s="6"/>
      <c r="R13" s="6"/>
      <c r="S13" s="6"/>
      <c r="T13" s="6"/>
      <c r="U13" s="6"/>
    </row>
    <row r="14" spans="1:21" ht="15" customHeight="1" x14ac:dyDescent="0.4">
      <c r="A14" s="36" t="s">
        <v>266</v>
      </c>
      <c r="B14" s="317"/>
      <c r="C14" s="320"/>
      <c r="D14" s="376"/>
      <c r="E14" s="422"/>
      <c r="F14" s="6"/>
      <c r="G14" s="6"/>
      <c r="H14" s="6"/>
      <c r="I14" s="6"/>
      <c r="J14" s="6"/>
      <c r="K14" s="6"/>
      <c r="L14" s="6"/>
      <c r="M14" s="6"/>
      <c r="N14" s="6"/>
      <c r="O14" s="6"/>
      <c r="P14" s="6"/>
      <c r="Q14" s="6"/>
      <c r="R14" s="6"/>
      <c r="S14" s="6"/>
      <c r="T14" s="6"/>
      <c r="U14" s="6"/>
    </row>
    <row r="15" spans="1:21" ht="15" customHeight="1" x14ac:dyDescent="0.4">
      <c r="A15" s="38" t="s">
        <v>267</v>
      </c>
      <c r="B15" s="132">
        <v>0</v>
      </c>
      <c r="C15" s="132"/>
      <c r="D15" s="430">
        <v>2198</v>
      </c>
      <c r="E15" s="422"/>
      <c r="F15" s="6"/>
      <c r="G15" s="6"/>
      <c r="H15" s="6"/>
      <c r="I15" s="6"/>
      <c r="J15" s="6"/>
      <c r="K15" s="6"/>
      <c r="L15" s="6"/>
      <c r="M15" s="6"/>
      <c r="N15" s="6"/>
      <c r="O15" s="6"/>
      <c r="P15" s="6"/>
      <c r="Q15" s="6"/>
      <c r="R15" s="6"/>
      <c r="S15" s="6"/>
      <c r="T15" s="6"/>
      <c r="U15" s="6"/>
    </row>
    <row r="16" spans="1:21" ht="15" customHeight="1" x14ac:dyDescent="0.4">
      <c r="A16" s="49" t="s">
        <v>268</v>
      </c>
      <c r="B16" s="320">
        <v>1035038</v>
      </c>
      <c r="C16" s="320"/>
      <c r="D16" s="376">
        <v>-27615</v>
      </c>
      <c r="E16" s="422"/>
      <c r="F16" s="6"/>
      <c r="G16" s="6"/>
      <c r="H16" s="6"/>
      <c r="I16" s="6"/>
      <c r="J16" s="6"/>
      <c r="K16" s="6"/>
      <c r="L16" s="6"/>
      <c r="M16" s="6"/>
      <c r="N16" s="6"/>
      <c r="O16" s="6"/>
      <c r="P16" s="6"/>
      <c r="Q16" s="6"/>
      <c r="R16" s="6"/>
      <c r="S16" s="6"/>
      <c r="T16" s="6"/>
      <c r="U16" s="6"/>
    </row>
    <row r="17" spans="1:21" ht="15" customHeight="1" x14ac:dyDescent="0.4">
      <c r="A17" s="38" t="s">
        <v>269</v>
      </c>
      <c r="B17" s="132">
        <v>931</v>
      </c>
      <c r="C17" s="132"/>
      <c r="D17" s="430">
        <v>-526</v>
      </c>
      <c r="E17" s="422"/>
      <c r="F17" s="6"/>
      <c r="G17" s="6"/>
      <c r="H17" s="6"/>
      <c r="I17" s="6"/>
      <c r="J17" s="6"/>
      <c r="K17" s="6"/>
      <c r="L17" s="6"/>
      <c r="M17" s="6"/>
      <c r="N17" s="6"/>
      <c r="O17" s="6"/>
      <c r="P17" s="6"/>
      <c r="Q17" s="6"/>
      <c r="R17" s="6"/>
      <c r="S17" s="6"/>
      <c r="T17" s="6"/>
      <c r="U17" s="6"/>
    </row>
    <row r="18" spans="1:21" ht="15" customHeight="1" x14ac:dyDescent="0.4">
      <c r="A18" s="49" t="s">
        <v>179</v>
      </c>
      <c r="B18" s="320">
        <v>45638</v>
      </c>
      <c r="C18" s="320"/>
      <c r="D18" s="376">
        <v>0</v>
      </c>
      <c r="E18" s="376"/>
      <c r="I18" s="6"/>
      <c r="J18" s="6"/>
      <c r="K18" s="6"/>
      <c r="L18" s="6"/>
      <c r="M18" s="6"/>
      <c r="N18" s="6"/>
      <c r="O18" s="6"/>
      <c r="P18" s="6"/>
      <c r="Q18" s="6"/>
      <c r="R18" s="6"/>
      <c r="S18" s="6"/>
      <c r="T18" s="6"/>
      <c r="U18" s="6"/>
    </row>
    <row r="19" spans="1:21" ht="15" customHeight="1" x14ac:dyDescent="0.4">
      <c r="A19" s="38" t="s">
        <v>270</v>
      </c>
      <c r="B19" s="132">
        <v>511059</v>
      </c>
      <c r="C19" s="132"/>
      <c r="D19" s="430">
        <v>-51387</v>
      </c>
      <c r="E19" s="422"/>
      <c r="I19" s="6"/>
      <c r="J19" s="6"/>
      <c r="K19" s="6"/>
      <c r="L19" s="6"/>
      <c r="M19" s="6"/>
      <c r="N19" s="6"/>
      <c r="O19" s="6"/>
      <c r="P19" s="6"/>
      <c r="Q19" s="6"/>
      <c r="R19" s="6"/>
      <c r="S19" s="6"/>
      <c r="T19" s="6"/>
      <c r="U19" s="6"/>
    </row>
    <row r="20" spans="1:21" ht="15" customHeight="1" x14ac:dyDescent="0.4">
      <c r="A20" s="49" t="s">
        <v>271</v>
      </c>
      <c r="B20" s="320">
        <v>-361853</v>
      </c>
      <c r="C20" s="320"/>
      <c r="D20" s="376">
        <v>1495</v>
      </c>
      <c r="E20" s="422"/>
      <c r="I20" s="6"/>
      <c r="J20" s="6"/>
      <c r="K20" s="6"/>
      <c r="L20" s="6"/>
      <c r="M20" s="6"/>
      <c r="N20" s="6"/>
      <c r="O20" s="6"/>
      <c r="P20" s="6"/>
      <c r="Q20" s="6"/>
      <c r="R20" s="6"/>
      <c r="S20" s="6"/>
      <c r="T20" s="6"/>
      <c r="U20" s="6"/>
    </row>
    <row r="21" spans="1:21" ht="15" customHeight="1" x14ac:dyDescent="0.4">
      <c r="A21" s="38" t="s">
        <v>272</v>
      </c>
      <c r="B21" s="132">
        <v>599834</v>
      </c>
      <c r="C21" s="132"/>
      <c r="D21" s="430">
        <v>10148</v>
      </c>
      <c r="E21" s="422"/>
      <c r="I21" s="6"/>
      <c r="J21" s="6"/>
      <c r="K21" s="6"/>
      <c r="L21" s="6"/>
      <c r="M21" s="6"/>
      <c r="N21" s="6"/>
      <c r="O21" s="6"/>
      <c r="P21" s="6"/>
      <c r="Q21" s="6"/>
      <c r="R21" s="6"/>
      <c r="S21" s="6"/>
      <c r="T21" s="6"/>
      <c r="U21" s="6"/>
    </row>
    <row r="22" spans="1:21" ht="15" customHeight="1" x14ac:dyDescent="0.4">
      <c r="A22" s="49" t="s">
        <v>273</v>
      </c>
      <c r="B22" s="320">
        <v>138819</v>
      </c>
      <c r="C22" s="320"/>
      <c r="D22" s="376">
        <v>19833</v>
      </c>
      <c r="E22" s="422"/>
      <c r="I22" s="6"/>
      <c r="J22" s="6"/>
      <c r="K22" s="6"/>
      <c r="L22" s="6"/>
      <c r="M22" s="6"/>
      <c r="N22" s="6"/>
      <c r="O22" s="6"/>
      <c r="P22" s="6"/>
      <c r="Q22" s="6"/>
      <c r="R22" s="6"/>
      <c r="S22" s="6"/>
      <c r="T22" s="6"/>
      <c r="U22" s="6"/>
    </row>
    <row r="23" spans="1:21" ht="15" customHeight="1" x14ac:dyDescent="0.4">
      <c r="A23" s="38" t="s">
        <v>274</v>
      </c>
      <c r="B23" s="132">
        <v>-735</v>
      </c>
      <c r="C23" s="132"/>
      <c r="D23" s="430">
        <v>73</v>
      </c>
      <c r="E23" s="422"/>
      <c r="I23" s="6"/>
      <c r="J23" s="6"/>
      <c r="K23" s="6"/>
      <c r="L23" s="6"/>
      <c r="M23" s="6"/>
      <c r="N23" s="6"/>
      <c r="O23" s="6"/>
      <c r="P23" s="6"/>
      <c r="Q23" s="6"/>
      <c r="R23" s="6"/>
      <c r="S23" s="6"/>
      <c r="T23" s="6"/>
      <c r="U23" s="6"/>
    </row>
    <row r="24" spans="1:21" ht="15" hidden="1" customHeight="1" x14ac:dyDescent="0.4">
      <c r="A24" s="49" t="s">
        <v>180</v>
      </c>
      <c r="B24" s="320">
        <v>0</v>
      </c>
      <c r="C24" s="320"/>
      <c r="D24" s="320">
        <v>0</v>
      </c>
      <c r="E24" s="36"/>
      <c r="I24" s="6"/>
      <c r="J24" s="6"/>
      <c r="K24" s="6"/>
      <c r="L24" s="6"/>
      <c r="M24" s="6"/>
      <c r="N24" s="6"/>
      <c r="O24" s="6"/>
      <c r="P24" s="6"/>
      <c r="Q24" s="6"/>
      <c r="R24" s="6"/>
      <c r="S24" s="6"/>
      <c r="T24" s="6"/>
      <c r="U24" s="6"/>
    </row>
    <row r="25" spans="1:21" ht="15" hidden="1" customHeight="1" x14ac:dyDescent="0.4">
      <c r="A25" s="38" t="s">
        <v>181</v>
      </c>
      <c r="B25" s="132">
        <v>0</v>
      </c>
      <c r="C25" s="133"/>
      <c r="D25" s="132">
        <v>0</v>
      </c>
      <c r="E25" s="36"/>
      <c r="I25" s="6"/>
      <c r="J25" s="6"/>
      <c r="K25" s="6"/>
      <c r="L25" s="6"/>
      <c r="M25" s="6"/>
      <c r="N25" s="6"/>
      <c r="O25" s="6"/>
      <c r="P25" s="6"/>
      <c r="Q25" s="6"/>
      <c r="R25" s="6"/>
      <c r="S25" s="6"/>
      <c r="T25" s="6"/>
      <c r="U25" s="6"/>
    </row>
    <row r="26" spans="1:21" ht="15" customHeight="1" x14ac:dyDescent="0.4">
      <c r="A26" s="49" t="s">
        <v>182</v>
      </c>
      <c r="B26" s="320">
        <v>232</v>
      </c>
      <c r="C26" s="321"/>
      <c r="D26" s="376">
        <v>72</v>
      </c>
      <c r="E26" s="422"/>
      <c r="I26" s="6"/>
      <c r="J26" s="6"/>
      <c r="K26" s="6"/>
      <c r="L26" s="6"/>
      <c r="M26" s="6"/>
      <c r="N26" s="6"/>
      <c r="O26" s="6"/>
      <c r="P26" s="6"/>
      <c r="Q26" s="6"/>
      <c r="R26" s="6"/>
      <c r="S26" s="6"/>
      <c r="T26" s="6"/>
      <c r="U26" s="6"/>
    </row>
    <row r="27" spans="1:21" ht="15" customHeight="1" x14ac:dyDescent="0.4">
      <c r="A27" s="38" t="s">
        <v>183</v>
      </c>
      <c r="B27" s="132">
        <v>2315</v>
      </c>
      <c r="C27" s="133"/>
      <c r="D27" s="430">
        <v>2423</v>
      </c>
      <c r="E27" s="422"/>
      <c r="I27" s="6"/>
      <c r="J27" s="6"/>
      <c r="K27" s="6"/>
      <c r="L27" s="6"/>
      <c r="M27" s="6"/>
      <c r="N27" s="6"/>
      <c r="O27" s="6"/>
      <c r="P27" s="6"/>
      <c r="Q27" s="6"/>
      <c r="R27" s="6"/>
      <c r="S27" s="6"/>
      <c r="T27" s="6"/>
      <c r="U27" s="6"/>
    </row>
    <row r="28" spans="1:21" ht="15" customHeight="1" x14ac:dyDescent="0.4">
      <c r="A28" s="49" t="s">
        <v>184</v>
      </c>
      <c r="B28" s="320">
        <v>719</v>
      </c>
      <c r="C28" s="321"/>
      <c r="D28" s="376">
        <v>0</v>
      </c>
      <c r="E28" s="374"/>
      <c r="I28" s="6"/>
      <c r="J28" s="6"/>
      <c r="K28" s="6"/>
      <c r="L28" s="6"/>
      <c r="M28" s="6"/>
      <c r="N28" s="6"/>
      <c r="O28" s="6"/>
      <c r="P28" s="6"/>
      <c r="Q28" s="6"/>
      <c r="R28" s="6"/>
      <c r="S28" s="6"/>
      <c r="T28" s="6"/>
      <c r="U28" s="6"/>
    </row>
    <row r="29" spans="1:21" ht="15" hidden="1" customHeight="1" x14ac:dyDescent="0.4">
      <c r="A29" s="38" t="s">
        <v>185</v>
      </c>
      <c r="B29" s="132">
        <v>0</v>
      </c>
      <c r="C29" s="133"/>
      <c r="D29" s="132">
        <v>0</v>
      </c>
      <c r="E29" s="36"/>
      <c r="I29" s="6"/>
      <c r="J29" s="6"/>
      <c r="K29" s="6"/>
      <c r="L29" s="6"/>
      <c r="M29" s="6"/>
      <c r="N29" s="6"/>
      <c r="O29" s="6"/>
      <c r="P29" s="6"/>
      <c r="Q29" s="6"/>
      <c r="R29" s="6"/>
      <c r="S29" s="6"/>
      <c r="T29" s="6"/>
      <c r="U29" s="6"/>
    </row>
    <row r="30" spans="1:21" ht="15" hidden="1" customHeight="1" x14ac:dyDescent="0.4">
      <c r="A30" s="49" t="s">
        <v>186</v>
      </c>
      <c r="B30" s="320">
        <v>0</v>
      </c>
      <c r="C30" s="321"/>
      <c r="D30" s="320">
        <v>0</v>
      </c>
      <c r="E30" s="36"/>
      <c r="I30" s="6"/>
      <c r="J30" s="6"/>
      <c r="K30" s="6"/>
      <c r="L30" s="6"/>
      <c r="M30" s="6"/>
      <c r="N30" s="6"/>
      <c r="O30" s="6"/>
      <c r="P30" s="6"/>
      <c r="Q30" s="6"/>
      <c r="R30" s="6"/>
      <c r="S30" s="6"/>
      <c r="T30" s="6"/>
      <c r="U30" s="6"/>
    </row>
    <row r="31" spans="1:21" ht="15" hidden="1" customHeight="1" x14ac:dyDescent="0.4">
      <c r="A31" s="38" t="s">
        <v>148</v>
      </c>
      <c r="B31" s="132">
        <v>0</v>
      </c>
      <c r="C31" s="133"/>
      <c r="D31" s="132">
        <v>0</v>
      </c>
      <c r="E31" s="36"/>
      <c r="I31" s="6"/>
      <c r="J31" s="6"/>
      <c r="K31" s="6"/>
      <c r="L31" s="6"/>
      <c r="M31" s="6"/>
      <c r="N31" s="6"/>
      <c r="O31" s="6"/>
      <c r="P31" s="6"/>
      <c r="Q31" s="6"/>
      <c r="R31" s="6"/>
      <c r="S31" s="6"/>
      <c r="T31" s="6"/>
      <c r="U31" s="6"/>
    </row>
    <row r="32" spans="1:21" ht="15" hidden="1" customHeight="1" x14ac:dyDescent="0.4">
      <c r="A32" s="49" t="s">
        <v>187</v>
      </c>
      <c r="B32" s="320">
        <v>0</v>
      </c>
      <c r="C32" s="321"/>
      <c r="D32" s="320">
        <v>0</v>
      </c>
      <c r="E32" s="36"/>
      <c r="I32" s="6"/>
      <c r="J32" s="6"/>
      <c r="K32" s="6"/>
      <c r="L32" s="6"/>
      <c r="M32" s="6"/>
      <c r="N32" s="6"/>
      <c r="O32" s="6"/>
      <c r="P32" s="6"/>
      <c r="Q32" s="6"/>
      <c r="R32" s="6"/>
      <c r="S32" s="6"/>
      <c r="T32" s="6"/>
      <c r="U32" s="6"/>
    </row>
    <row r="33" spans="1:21" ht="23.1" hidden="1" customHeight="1" x14ac:dyDescent="0.4">
      <c r="A33" s="38" t="s">
        <v>188</v>
      </c>
      <c r="B33" s="132">
        <v>0</v>
      </c>
      <c r="C33" s="133"/>
      <c r="D33" s="132">
        <v>0</v>
      </c>
      <c r="E33" s="36"/>
      <c r="I33" s="6"/>
      <c r="J33" s="6"/>
      <c r="K33" s="6"/>
      <c r="L33" s="6"/>
      <c r="M33" s="6"/>
      <c r="N33" s="6"/>
      <c r="O33" s="6"/>
      <c r="P33" s="6"/>
      <c r="Q33" s="6"/>
      <c r="R33" s="6"/>
      <c r="S33" s="6"/>
      <c r="T33" s="6"/>
      <c r="U33" s="6"/>
    </row>
    <row r="34" spans="1:21" ht="15" hidden="1" customHeight="1" x14ac:dyDescent="0.4">
      <c r="A34" s="49" t="s">
        <v>189</v>
      </c>
      <c r="B34" s="320">
        <v>0</v>
      </c>
      <c r="C34" s="321"/>
      <c r="D34" s="320">
        <v>0</v>
      </c>
      <c r="E34" s="36"/>
      <c r="I34" s="6"/>
      <c r="J34" s="6"/>
      <c r="K34" s="6"/>
      <c r="L34" s="6"/>
      <c r="M34" s="6"/>
      <c r="N34" s="6"/>
      <c r="O34" s="6"/>
      <c r="P34" s="6"/>
      <c r="Q34" s="6"/>
      <c r="R34" s="6"/>
      <c r="S34" s="6"/>
      <c r="T34" s="6"/>
      <c r="U34" s="6"/>
    </row>
    <row r="35" spans="1:21" ht="15" hidden="1" customHeight="1" x14ac:dyDescent="0.4">
      <c r="A35" s="38" t="s">
        <v>153</v>
      </c>
      <c r="B35" s="132">
        <v>0</v>
      </c>
      <c r="C35" s="133"/>
      <c r="D35" s="132">
        <v>0</v>
      </c>
      <c r="E35" s="36"/>
      <c r="I35" s="6"/>
      <c r="J35" s="6"/>
      <c r="K35" s="6"/>
      <c r="L35" s="6"/>
      <c r="M35" s="6"/>
      <c r="N35" s="6"/>
      <c r="O35" s="6"/>
      <c r="P35" s="6"/>
      <c r="Q35" s="6"/>
      <c r="R35" s="6"/>
      <c r="S35" s="6"/>
      <c r="T35" s="6"/>
      <c r="U35" s="6"/>
    </row>
    <row r="36" spans="1:21" ht="24.95" hidden="1" customHeight="1" x14ac:dyDescent="0.4">
      <c r="A36" s="49" t="s">
        <v>190</v>
      </c>
      <c r="B36" s="51">
        <v>0</v>
      </c>
      <c r="C36" s="134"/>
      <c r="D36" s="51">
        <v>0</v>
      </c>
      <c r="E36" s="36"/>
      <c r="I36" s="6"/>
      <c r="J36" s="6"/>
      <c r="K36" s="6"/>
      <c r="L36" s="6"/>
      <c r="M36" s="6"/>
      <c r="N36" s="6"/>
      <c r="O36" s="6"/>
      <c r="P36" s="6"/>
      <c r="Q36" s="6"/>
      <c r="R36" s="6"/>
      <c r="S36" s="6"/>
      <c r="T36" s="6"/>
      <c r="U36" s="6"/>
    </row>
    <row r="37" spans="1:21" ht="14.1" customHeight="1" x14ac:dyDescent="0.4">
      <c r="A37" s="38" t="s">
        <v>191</v>
      </c>
      <c r="B37" s="132">
        <v>-15774</v>
      </c>
      <c r="C37" s="133"/>
      <c r="D37" s="431">
        <v>-4847</v>
      </c>
      <c r="E37" s="422"/>
      <c r="I37" s="6"/>
      <c r="J37" s="6"/>
      <c r="K37" s="6"/>
      <c r="L37" s="6"/>
      <c r="M37" s="6"/>
      <c r="N37" s="6"/>
      <c r="O37" s="6"/>
      <c r="P37" s="6"/>
      <c r="Q37" s="6"/>
      <c r="R37" s="6"/>
      <c r="S37" s="6"/>
      <c r="T37" s="6"/>
      <c r="U37" s="6"/>
    </row>
    <row r="38" spans="1:21" ht="15" customHeight="1" x14ac:dyDescent="0.4">
      <c r="A38" s="283" t="s">
        <v>275</v>
      </c>
      <c r="B38" s="432">
        <f>SUM(B12:B37)</f>
        <v>67617</v>
      </c>
      <c r="C38" s="432">
        <f>SUM(C12:C37)</f>
        <v>0</v>
      </c>
      <c r="D38" s="433">
        <f>SUM(D12:E37)</f>
        <v>67671</v>
      </c>
      <c r="E38" s="434"/>
      <c r="I38" s="6"/>
      <c r="J38" s="6"/>
      <c r="K38" s="6"/>
      <c r="L38" s="6"/>
      <c r="M38" s="6"/>
      <c r="N38" s="6"/>
      <c r="O38" s="6"/>
      <c r="P38" s="6"/>
      <c r="Q38" s="6"/>
      <c r="R38" s="6"/>
      <c r="S38" s="6"/>
      <c r="T38" s="6"/>
      <c r="U38" s="6"/>
    </row>
    <row r="39" spans="1:21" ht="15" customHeight="1" x14ac:dyDescent="0.4">
      <c r="A39" s="319"/>
      <c r="B39" s="319"/>
      <c r="C39" s="322"/>
      <c r="D39" s="375"/>
      <c r="E39" s="422"/>
      <c r="I39" s="6"/>
      <c r="J39" s="6"/>
      <c r="K39" s="6"/>
      <c r="L39" s="6"/>
      <c r="M39" s="6"/>
      <c r="N39" s="6"/>
      <c r="O39" s="6"/>
      <c r="P39" s="6"/>
      <c r="Q39" s="6"/>
      <c r="R39" s="6"/>
      <c r="S39" s="6"/>
      <c r="T39" s="6"/>
      <c r="U39" s="6"/>
    </row>
    <row r="40" spans="1:21" ht="15" customHeight="1" x14ac:dyDescent="0.4">
      <c r="A40" s="36" t="s">
        <v>192</v>
      </c>
      <c r="B40" s="320">
        <v>273392615</v>
      </c>
      <c r="C40" s="321"/>
      <c r="D40" s="376">
        <v>272906815</v>
      </c>
      <c r="E40" s="422"/>
      <c r="I40" s="6"/>
      <c r="J40" s="6"/>
      <c r="K40" s="6"/>
      <c r="L40" s="6"/>
      <c r="M40" s="6"/>
      <c r="N40" s="6"/>
      <c r="O40" s="6"/>
      <c r="P40" s="6"/>
      <c r="Q40" s="6"/>
      <c r="R40" s="6"/>
      <c r="S40" s="6"/>
      <c r="T40" s="6"/>
      <c r="U40" s="6"/>
    </row>
    <row r="41" spans="1:21" ht="27" customHeight="1" x14ac:dyDescent="0.4">
      <c r="A41" s="38" t="s">
        <v>276</v>
      </c>
      <c r="B41" s="435">
        <v>0.25</v>
      </c>
      <c r="C41" s="47"/>
      <c r="D41" s="436">
        <v>0.25</v>
      </c>
      <c r="E41" s="437"/>
      <c r="I41" s="6"/>
      <c r="J41" s="6"/>
      <c r="K41" s="6"/>
      <c r="L41" s="6"/>
      <c r="M41" s="6"/>
      <c r="N41" s="6"/>
      <c r="O41" s="6"/>
      <c r="P41" s="6"/>
      <c r="Q41" s="6"/>
      <c r="R41" s="6"/>
      <c r="S41" s="6"/>
      <c r="T41" s="6"/>
      <c r="U41" s="6"/>
    </row>
    <row r="42" spans="1:21" ht="15" customHeight="1" x14ac:dyDescent="0.4">
      <c r="A42" s="36"/>
      <c r="B42" s="36"/>
      <c r="C42" s="36"/>
      <c r="D42" s="36"/>
      <c r="E42" s="36"/>
      <c r="I42" s="6"/>
      <c r="J42" s="6"/>
      <c r="K42" s="6"/>
      <c r="L42" s="6"/>
      <c r="M42" s="6"/>
      <c r="N42" s="6"/>
      <c r="O42" s="6"/>
      <c r="P42" s="6"/>
      <c r="Q42" s="6"/>
      <c r="R42" s="6"/>
      <c r="S42" s="6"/>
      <c r="T42" s="6"/>
      <c r="U42" s="6"/>
    </row>
    <row r="43" spans="1:21" ht="144" customHeight="1" x14ac:dyDescent="0.4">
      <c r="A43" s="438" t="s">
        <v>247</v>
      </c>
      <c r="B43" s="422"/>
      <c r="C43" s="422"/>
      <c r="D43" s="422"/>
      <c r="E43" s="36"/>
      <c r="I43" s="6"/>
      <c r="J43" s="6"/>
      <c r="K43" s="6"/>
      <c r="L43" s="6"/>
      <c r="M43" s="6"/>
      <c r="N43" s="6"/>
      <c r="O43" s="6"/>
      <c r="P43" s="6"/>
      <c r="Q43" s="6"/>
      <c r="R43" s="6"/>
      <c r="S43" s="6"/>
      <c r="T43" s="6"/>
      <c r="U43" s="6"/>
    </row>
    <row r="44" spans="1:21" ht="15" customHeight="1" x14ac:dyDescent="0.4">
      <c r="I44" s="6"/>
      <c r="J44" s="6"/>
      <c r="K44" s="6"/>
      <c r="L44" s="6"/>
      <c r="M44" s="6"/>
      <c r="N44" s="6"/>
      <c r="O44" s="6"/>
      <c r="P44" s="6"/>
      <c r="Q44" s="6"/>
      <c r="R44" s="6"/>
      <c r="S44" s="6"/>
      <c r="T44" s="6"/>
      <c r="U44" s="6"/>
    </row>
    <row r="45" spans="1:21" ht="72" customHeight="1" x14ac:dyDescent="0.4">
      <c r="I45" s="6"/>
      <c r="J45" s="6"/>
      <c r="K45" s="6"/>
      <c r="L45" s="6"/>
      <c r="M45" s="6"/>
      <c r="N45" s="6"/>
      <c r="O45" s="6"/>
      <c r="P45" s="6"/>
      <c r="Q45" s="6"/>
      <c r="R45" s="6"/>
      <c r="S45" s="6"/>
      <c r="T45" s="6"/>
      <c r="U45" s="6"/>
    </row>
    <row r="46" spans="1:21" ht="15" customHeight="1" x14ac:dyDescent="0.4">
      <c r="I46" s="6"/>
      <c r="J46" s="6"/>
      <c r="K46" s="6"/>
      <c r="L46" s="6"/>
      <c r="M46" s="6"/>
      <c r="N46" s="6"/>
      <c r="O46" s="6"/>
      <c r="P46" s="6"/>
      <c r="Q46" s="6"/>
      <c r="R46" s="6"/>
      <c r="S46" s="6"/>
      <c r="T46" s="6"/>
      <c r="U46" s="6"/>
    </row>
    <row r="47" spans="1:21" ht="15" customHeight="1" x14ac:dyDescent="0.4">
      <c r="I47" s="6"/>
      <c r="J47" s="6"/>
      <c r="K47" s="6"/>
      <c r="L47" s="6"/>
      <c r="M47" s="6"/>
      <c r="N47" s="6"/>
      <c r="O47" s="6"/>
      <c r="P47" s="6"/>
      <c r="Q47" s="6"/>
      <c r="R47" s="6"/>
      <c r="S47" s="6"/>
      <c r="T47" s="6"/>
      <c r="U47" s="6"/>
    </row>
    <row r="48" spans="1:21" ht="15" customHeight="1" x14ac:dyDescent="0.4">
      <c r="I48" s="6"/>
      <c r="J48" s="6"/>
      <c r="K48" s="6"/>
      <c r="L48" s="6"/>
      <c r="M48" s="6"/>
      <c r="N48" s="6"/>
      <c r="O48" s="6"/>
      <c r="P48" s="6"/>
      <c r="Q48" s="6"/>
      <c r="R48" s="6"/>
      <c r="S48" s="6"/>
      <c r="T48" s="6"/>
      <c r="U48" s="6"/>
    </row>
    <row r="49" spans="9:21" ht="15" customHeight="1" x14ac:dyDescent="0.4">
      <c r="I49" s="6"/>
      <c r="J49" s="6"/>
      <c r="K49" s="6"/>
      <c r="L49" s="6"/>
      <c r="M49" s="6"/>
      <c r="N49" s="6"/>
      <c r="O49" s="6"/>
      <c r="P49" s="6"/>
      <c r="Q49" s="6"/>
      <c r="R49" s="6"/>
      <c r="S49" s="6"/>
      <c r="T49" s="6"/>
      <c r="U49" s="6"/>
    </row>
    <row r="50" spans="9:21" ht="15" customHeight="1" x14ac:dyDescent="0.4">
      <c r="I50" s="6"/>
      <c r="J50" s="6"/>
      <c r="K50" s="6"/>
      <c r="L50" s="6"/>
      <c r="M50" s="6"/>
      <c r="N50" s="6"/>
      <c r="O50" s="6"/>
      <c r="P50" s="6"/>
      <c r="Q50" s="6"/>
      <c r="R50" s="6"/>
      <c r="S50" s="6"/>
      <c r="T50" s="6"/>
      <c r="U50" s="6"/>
    </row>
    <row r="51" spans="9:21" ht="15" customHeight="1" x14ac:dyDescent="0.4">
      <c r="I51" s="6"/>
      <c r="J51" s="6"/>
      <c r="K51" s="6"/>
      <c r="L51" s="6"/>
      <c r="M51" s="6"/>
      <c r="N51" s="6"/>
      <c r="O51" s="6"/>
      <c r="P51" s="6"/>
      <c r="Q51" s="6"/>
      <c r="R51" s="6"/>
      <c r="S51" s="6"/>
      <c r="T51" s="6"/>
      <c r="U51" s="6"/>
    </row>
    <row r="52" spans="9:21" ht="15" customHeight="1" x14ac:dyDescent="0.4">
      <c r="I52" s="6"/>
      <c r="J52" s="6"/>
      <c r="K52" s="6"/>
      <c r="L52" s="6"/>
      <c r="M52" s="6"/>
      <c r="N52" s="6"/>
      <c r="O52" s="6"/>
      <c r="P52" s="6"/>
      <c r="Q52" s="6"/>
      <c r="R52" s="6"/>
      <c r="S52" s="6"/>
      <c r="T52" s="6"/>
      <c r="U52" s="6"/>
    </row>
    <row r="53" spans="9:21" ht="15" customHeight="1" x14ac:dyDescent="0.4">
      <c r="I53" s="6"/>
      <c r="J53" s="6"/>
      <c r="K53" s="6"/>
      <c r="L53" s="6"/>
      <c r="M53" s="6"/>
      <c r="N53" s="6"/>
      <c r="O53" s="6"/>
      <c r="P53" s="6"/>
      <c r="Q53" s="6"/>
      <c r="R53" s="6"/>
      <c r="S53" s="6"/>
      <c r="T53" s="6"/>
      <c r="U53" s="6"/>
    </row>
    <row r="54" spans="9:21" ht="15" customHeight="1" x14ac:dyDescent="0.4">
      <c r="I54" s="6"/>
      <c r="J54" s="6"/>
      <c r="K54" s="6"/>
      <c r="L54" s="6"/>
      <c r="M54" s="6"/>
      <c r="N54" s="6"/>
      <c r="O54" s="6"/>
      <c r="P54" s="6"/>
      <c r="Q54" s="6"/>
      <c r="R54" s="6"/>
      <c r="S54" s="6"/>
      <c r="T54" s="6"/>
      <c r="U54" s="6"/>
    </row>
    <row r="55" spans="9:21" ht="15" customHeight="1" x14ac:dyDescent="0.4">
      <c r="I55" s="6"/>
      <c r="J55" s="6"/>
      <c r="K55" s="6"/>
      <c r="L55" s="6"/>
      <c r="M55" s="6"/>
      <c r="N55" s="6"/>
      <c r="O55" s="6"/>
      <c r="P55" s="6"/>
      <c r="Q55" s="6"/>
      <c r="R55" s="6"/>
      <c r="S55" s="6"/>
      <c r="T55" s="6"/>
      <c r="U55" s="6"/>
    </row>
    <row r="56" spans="9:21" ht="15" customHeight="1" x14ac:dyDescent="0.4">
      <c r="I56" s="6"/>
      <c r="J56" s="6"/>
      <c r="K56" s="6"/>
      <c r="L56" s="6"/>
      <c r="M56" s="6"/>
      <c r="N56" s="6"/>
      <c r="O56" s="6"/>
      <c r="P56" s="6"/>
      <c r="Q56" s="6"/>
      <c r="R56" s="6"/>
      <c r="S56" s="6"/>
      <c r="T56" s="6"/>
      <c r="U56" s="6"/>
    </row>
    <row r="57" spans="9:21" ht="15" customHeight="1" x14ac:dyDescent="0.4">
      <c r="I57" s="6"/>
      <c r="J57" s="6"/>
      <c r="K57" s="6"/>
      <c r="L57" s="6"/>
      <c r="M57" s="6"/>
      <c r="N57" s="6"/>
      <c r="O57" s="6"/>
      <c r="P57" s="6"/>
      <c r="Q57" s="6"/>
      <c r="R57" s="6"/>
      <c r="S57" s="6"/>
      <c r="T57" s="6"/>
      <c r="U57" s="6"/>
    </row>
    <row r="58" spans="9:21" ht="15" customHeight="1" x14ac:dyDescent="0.4">
      <c r="I58" s="6"/>
      <c r="J58" s="6"/>
      <c r="K58" s="6"/>
      <c r="L58" s="6"/>
      <c r="M58" s="6"/>
      <c r="N58" s="6"/>
      <c r="O58" s="6"/>
      <c r="P58" s="6"/>
      <c r="Q58" s="6"/>
      <c r="R58" s="6"/>
      <c r="S58" s="6"/>
      <c r="T58" s="6"/>
      <c r="U58" s="6"/>
    </row>
    <row r="59" spans="9:21" ht="15" customHeight="1" x14ac:dyDescent="0.4">
      <c r="I59" s="6"/>
      <c r="J59" s="6"/>
      <c r="K59" s="6"/>
      <c r="L59" s="6"/>
      <c r="M59" s="6"/>
      <c r="N59" s="6"/>
      <c r="O59" s="6"/>
      <c r="P59" s="6"/>
      <c r="Q59" s="6"/>
      <c r="R59" s="6"/>
      <c r="S59" s="6"/>
      <c r="T59" s="6"/>
      <c r="U59" s="6"/>
    </row>
    <row r="60" spans="9:21" ht="15" customHeight="1" x14ac:dyDescent="0.4">
      <c r="I60" s="6"/>
      <c r="J60" s="6"/>
      <c r="K60" s="6"/>
      <c r="L60" s="6"/>
      <c r="M60" s="6"/>
      <c r="N60" s="6"/>
      <c r="O60" s="6"/>
      <c r="P60" s="6"/>
      <c r="Q60" s="6"/>
      <c r="R60" s="6"/>
      <c r="S60" s="6"/>
      <c r="T60" s="6"/>
      <c r="U60" s="6"/>
    </row>
    <row r="61" spans="9:21" ht="15" customHeight="1" x14ac:dyDescent="0.4">
      <c r="I61" s="6"/>
      <c r="J61" s="6"/>
      <c r="K61" s="6"/>
      <c r="L61" s="6"/>
      <c r="M61" s="6"/>
      <c r="N61" s="6"/>
      <c r="O61" s="6"/>
      <c r="P61" s="6"/>
      <c r="Q61" s="6"/>
      <c r="R61" s="6"/>
      <c r="S61" s="6"/>
      <c r="T61" s="6"/>
      <c r="U61" s="6"/>
    </row>
    <row r="62" spans="9:21" ht="15" customHeight="1" x14ac:dyDescent="0.4">
      <c r="I62" s="6"/>
      <c r="J62" s="6"/>
      <c r="K62" s="6"/>
      <c r="L62" s="6"/>
      <c r="M62" s="6"/>
      <c r="N62" s="6"/>
      <c r="O62" s="6"/>
      <c r="P62" s="6"/>
      <c r="Q62" s="6"/>
      <c r="R62" s="6"/>
      <c r="S62" s="6"/>
      <c r="T62" s="6"/>
      <c r="U62" s="6"/>
    </row>
  </sheetData>
  <mergeCells count="33">
    <mergeCell ref="A1:E1"/>
    <mergeCell ref="A2:E2"/>
    <mergeCell ref="A3:E3"/>
    <mergeCell ref="A4:E4"/>
    <mergeCell ref="D5:E5"/>
    <mergeCell ref="D6:E6"/>
    <mergeCell ref="B7:C7"/>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6:E26"/>
    <mergeCell ref="D40:E40"/>
    <mergeCell ref="D41:E41"/>
    <mergeCell ref="A43:D43"/>
    <mergeCell ref="D27:E27"/>
    <mergeCell ref="D28:E28"/>
    <mergeCell ref="D37:E37"/>
    <mergeCell ref="D38:E38"/>
    <mergeCell ref="D39:E39"/>
  </mergeCells>
  <pageMargins left="0.7" right="0.7"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selection sqref="A1:J1"/>
    </sheetView>
  </sheetViews>
  <sheetFormatPr defaultColWidth="21.5" defaultRowHeight="13.15" x14ac:dyDescent="0.4"/>
  <cols>
    <col min="1" max="1" width="54.640625" customWidth="1"/>
    <col min="2" max="2" width="13.85546875" customWidth="1"/>
    <col min="3" max="3" width="1.5" customWidth="1"/>
    <col min="4" max="4" width="14.140625" customWidth="1"/>
    <col min="5" max="5" width="1.35546875" customWidth="1"/>
    <col min="6" max="6" width="13.85546875" customWidth="1"/>
    <col min="7" max="7" width="0.85546875" customWidth="1"/>
    <col min="8" max="8" width="14.140625" customWidth="1"/>
    <col min="9" max="9" width="0.85546875" customWidth="1"/>
    <col min="10" max="10" width="14.140625" customWidth="1"/>
  </cols>
  <sheetData>
    <row r="1" spans="1:19" ht="15" customHeight="1" x14ac:dyDescent="0.4">
      <c r="A1" s="382" t="s">
        <v>168</v>
      </c>
      <c r="B1" s="422"/>
      <c r="C1" s="422"/>
      <c r="D1" s="422"/>
      <c r="E1" s="422"/>
      <c r="F1" s="422"/>
      <c r="G1" s="422"/>
      <c r="H1" s="422"/>
      <c r="I1" s="422"/>
      <c r="J1" s="422"/>
      <c r="K1" s="5"/>
      <c r="L1" s="5"/>
      <c r="M1" s="5"/>
      <c r="N1" s="5"/>
      <c r="O1" s="5"/>
      <c r="P1" s="5"/>
      <c r="Q1" s="5"/>
      <c r="R1" s="5"/>
      <c r="S1" s="5"/>
    </row>
    <row r="2" spans="1:19" ht="15" customHeight="1" x14ac:dyDescent="0.4">
      <c r="A2" s="383" t="s">
        <v>193</v>
      </c>
      <c r="B2" s="422"/>
      <c r="C2" s="422"/>
      <c r="D2" s="422"/>
      <c r="E2" s="422"/>
      <c r="F2" s="422"/>
      <c r="G2" s="422"/>
      <c r="H2" s="422"/>
      <c r="I2" s="422"/>
      <c r="J2" s="422"/>
      <c r="K2" s="5"/>
      <c r="L2" s="5"/>
      <c r="M2" s="5"/>
      <c r="N2" s="5"/>
      <c r="O2" s="5"/>
      <c r="P2" s="5"/>
      <c r="Q2" s="5"/>
      <c r="R2" s="5"/>
      <c r="S2" s="5"/>
    </row>
    <row r="3" spans="1:19" ht="15" customHeight="1" x14ac:dyDescent="0.4">
      <c r="A3" s="424" t="s">
        <v>277</v>
      </c>
      <c r="B3" s="422"/>
      <c r="C3" s="422"/>
      <c r="D3" s="422"/>
      <c r="E3" s="422"/>
      <c r="F3" s="422"/>
      <c r="G3" s="422"/>
      <c r="H3" s="422"/>
      <c r="I3" s="422"/>
      <c r="J3" s="422"/>
      <c r="K3" s="5"/>
      <c r="L3" s="5"/>
      <c r="M3" s="5"/>
      <c r="N3" s="5"/>
      <c r="O3" s="5"/>
      <c r="P3" s="5"/>
      <c r="Q3" s="5"/>
      <c r="R3" s="5"/>
      <c r="S3" s="5"/>
    </row>
    <row r="4" spans="1:19" ht="15" customHeight="1" x14ac:dyDescent="0.4">
      <c r="A4" s="385" t="s">
        <v>170</v>
      </c>
      <c r="B4" s="422"/>
      <c r="C4" s="422"/>
      <c r="D4" s="422"/>
      <c r="E4" s="422"/>
      <c r="F4" s="422"/>
      <c r="G4" s="422"/>
      <c r="H4" s="422"/>
      <c r="I4" s="422"/>
      <c r="J4" s="422"/>
      <c r="K4" s="5"/>
      <c r="L4" s="5"/>
      <c r="M4" s="5"/>
      <c r="N4" s="5"/>
      <c r="O4" s="5"/>
      <c r="P4" s="5"/>
      <c r="Q4" s="5"/>
      <c r="R4" s="5"/>
      <c r="S4" s="5"/>
    </row>
    <row r="5" spans="1:19" ht="15" customHeight="1" x14ac:dyDescent="0.4">
      <c r="A5" s="375"/>
      <c r="B5" s="422"/>
      <c r="C5" s="422"/>
      <c r="D5" s="422"/>
      <c r="E5" s="422"/>
      <c r="F5" s="422"/>
      <c r="G5" s="422"/>
      <c r="H5" s="422"/>
      <c r="I5" s="422"/>
      <c r="J5" s="422"/>
      <c r="K5" s="5"/>
      <c r="L5" s="5"/>
      <c r="M5" s="5"/>
      <c r="N5" s="5"/>
      <c r="O5" s="5"/>
      <c r="P5" s="5"/>
      <c r="Q5" s="5"/>
      <c r="R5" s="5"/>
      <c r="S5" s="5"/>
    </row>
    <row r="6" spans="1:19" ht="15" customHeight="1" x14ac:dyDescent="0.4">
      <c r="A6" s="135"/>
      <c r="B6" s="384" t="s">
        <v>194</v>
      </c>
      <c r="C6" s="440"/>
      <c r="D6" s="440"/>
      <c r="E6" s="440"/>
      <c r="F6" s="440"/>
      <c r="G6" s="440"/>
      <c r="H6" s="440"/>
      <c r="I6" s="440"/>
      <c r="J6" s="440"/>
      <c r="K6" s="5"/>
      <c r="L6" s="5"/>
      <c r="M6" s="5"/>
      <c r="N6" s="5"/>
      <c r="O6" s="5"/>
      <c r="P6" s="5"/>
      <c r="Q6" s="5"/>
      <c r="R6" s="5"/>
      <c r="S6" s="5"/>
    </row>
    <row r="7" spans="1:19" ht="26.1" customHeight="1" x14ac:dyDescent="0.4">
      <c r="A7" s="319"/>
      <c r="B7" s="313" t="s">
        <v>83</v>
      </c>
      <c r="C7" s="314" t="s">
        <v>84</v>
      </c>
      <c r="D7" s="313" t="s">
        <v>85</v>
      </c>
      <c r="E7" s="314" t="s">
        <v>84</v>
      </c>
      <c r="F7" s="313" t="s">
        <v>195</v>
      </c>
      <c r="G7" s="314" t="s">
        <v>84</v>
      </c>
      <c r="H7" s="313" t="s">
        <v>196</v>
      </c>
      <c r="I7" s="314" t="s">
        <v>84</v>
      </c>
      <c r="J7" s="44" t="s">
        <v>197</v>
      </c>
      <c r="K7" s="5"/>
      <c r="L7" s="5"/>
      <c r="M7" s="5"/>
      <c r="N7" s="5"/>
      <c r="O7" s="5"/>
      <c r="P7" s="5"/>
      <c r="Q7" s="5"/>
      <c r="R7" s="5"/>
      <c r="S7" s="5"/>
    </row>
    <row r="8" spans="1:19" ht="15" customHeight="1" x14ac:dyDescent="0.4">
      <c r="A8" s="135"/>
      <c r="B8" s="385" t="s">
        <v>23</v>
      </c>
      <c r="C8" s="422"/>
      <c r="D8" s="422"/>
      <c r="E8" s="422"/>
      <c r="F8" s="422"/>
      <c r="G8" s="422"/>
      <c r="H8" s="422"/>
      <c r="I8" s="422"/>
      <c r="J8" s="422"/>
      <c r="K8" s="5"/>
      <c r="L8" s="5"/>
      <c r="M8" s="5"/>
      <c r="N8" s="5"/>
      <c r="O8" s="5"/>
      <c r="P8" s="5"/>
      <c r="Q8" s="5"/>
      <c r="R8" s="5"/>
      <c r="S8" s="5"/>
    </row>
    <row r="9" spans="1:19" ht="15" customHeight="1" x14ac:dyDescent="0.4">
      <c r="A9" s="130" t="s">
        <v>198</v>
      </c>
      <c r="B9" s="441"/>
      <c r="C9" s="441"/>
      <c r="D9" s="441"/>
      <c r="E9" s="441"/>
      <c r="F9" s="441"/>
      <c r="G9" s="442"/>
      <c r="H9" s="442"/>
      <c r="I9" s="441"/>
      <c r="J9" s="441"/>
      <c r="K9" s="5"/>
      <c r="L9" s="5"/>
      <c r="M9" s="5"/>
      <c r="N9" s="5"/>
      <c r="O9" s="5"/>
      <c r="P9" s="5"/>
      <c r="Q9" s="5"/>
      <c r="R9" s="5"/>
      <c r="S9" s="5"/>
    </row>
    <row r="10" spans="1:19" ht="15" customHeight="1" x14ac:dyDescent="0.4">
      <c r="A10" s="49" t="s">
        <v>199</v>
      </c>
      <c r="B10" s="443">
        <v>255.5</v>
      </c>
      <c r="C10" s="136"/>
      <c r="D10" s="443">
        <v>237.3</v>
      </c>
      <c r="E10" s="136"/>
      <c r="F10" s="443">
        <v>251.1</v>
      </c>
      <c r="G10" s="136"/>
      <c r="H10" s="443">
        <v>269.10000000000002</v>
      </c>
      <c r="I10" s="136"/>
      <c r="J10" s="443">
        <v>245.5</v>
      </c>
      <c r="K10" s="5"/>
      <c r="L10" s="5"/>
      <c r="M10" s="5"/>
      <c r="N10" s="5"/>
      <c r="O10" s="5"/>
      <c r="P10" s="5"/>
      <c r="Q10" s="5"/>
      <c r="R10" s="5"/>
      <c r="S10" s="5"/>
    </row>
    <row r="11" spans="1:19" ht="15" customHeight="1" x14ac:dyDescent="0.4">
      <c r="A11" s="38" t="s">
        <v>200</v>
      </c>
      <c r="B11" s="444">
        <v>167.3</v>
      </c>
      <c r="C11" s="137"/>
      <c r="D11" s="444">
        <v>167.3</v>
      </c>
      <c r="E11" s="137"/>
      <c r="F11" s="444">
        <v>191.1</v>
      </c>
      <c r="G11" s="137"/>
      <c r="H11" s="444">
        <v>192.4</v>
      </c>
      <c r="I11" s="137"/>
      <c r="J11" s="444">
        <v>163.5</v>
      </c>
      <c r="K11" s="5"/>
      <c r="L11" s="5"/>
      <c r="M11" s="5"/>
      <c r="N11" s="5"/>
      <c r="O11" s="5"/>
      <c r="P11" s="5"/>
      <c r="Q11" s="5"/>
      <c r="R11" s="5"/>
      <c r="S11" s="5"/>
    </row>
    <row r="12" spans="1:19" ht="15" customHeight="1" x14ac:dyDescent="0.4">
      <c r="A12" s="445" t="s">
        <v>134</v>
      </c>
      <c r="B12" s="446">
        <f>SUM(B10-B11)</f>
        <v>88.199999999999989</v>
      </c>
      <c r="C12" s="138"/>
      <c r="D12" s="446">
        <f>SUM(D10-D11)</f>
        <v>70</v>
      </c>
      <c r="E12" s="138"/>
      <c r="F12" s="446">
        <f>SUM(F10-F11)</f>
        <v>60</v>
      </c>
      <c r="G12" s="138"/>
      <c r="H12" s="446">
        <f>SUM(H10-H11)</f>
        <v>76.700000000000017</v>
      </c>
      <c r="I12" s="138"/>
      <c r="J12" s="446">
        <f>SUM(J10-J11)</f>
        <v>82</v>
      </c>
      <c r="K12" s="5"/>
      <c r="L12" s="5"/>
      <c r="M12" s="5"/>
      <c r="N12" s="5"/>
      <c r="O12" s="5"/>
      <c r="P12" s="5"/>
      <c r="Q12" s="5"/>
      <c r="R12" s="5"/>
      <c r="S12" s="5"/>
    </row>
    <row r="13" spans="1:19" ht="15.95" customHeight="1" x14ac:dyDescent="0.4">
      <c r="A13" s="130" t="s">
        <v>201</v>
      </c>
      <c r="B13" s="139"/>
      <c r="C13" s="139"/>
      <c r="D13" s="139"/>
      <c r="E13" s="139"/>
      <c r="F13" s="139"/>
      <c r="G13" s="139"/>
      <c r="H13" s="139"/>
      <c r="I13" s="139"/>
      <c r="J13" s="139"/>
      <c r="K13" s="5"/>
      <c r="L13" s="5"/>
      <c r="M13" s="5"/>
      <c r="N13" s="5"/>
      <c r="O13" s="5"/>
      <c r="P13" s="5"/>
      <c r="Q13" s="5"/>
      <c r="R13" s="5"/>
      <c r="S13" s="5"/>
    </row>
    <row r="14" spans="1:19" ht="15" hidden="1" customHeight="1" x14ac:dyDescent="0.4">
      <c r="A14" s="49" t="s">
        <v>278</v>
      </c>
      <c r="B14" s="446">
        <v>0</v>
      </c>
      <c r="C14" s="138"/>
      <c r="D14" s="446">
        <v>0</v>
      </c>
      <c r="E14" s="138"/>
      <c r="F14" s="446">
        <v>0</v>
      </c>
      <c r="G14" s="138"/>
      <c r="H14" s="446">
        <v>0</v>
      </c>
      <c r="I14" s="138"/>
      <c r="J14" s="446">
        <v>0</v>
      </c>
      <c r="K14" s="5"/>
      <c r="L14" s="5"/>
      <c r="M14" s="5"/>
      <c r="N14" s="5"/>
      <c r="O14" s="5"/>
      <c r="P14" s="5"/>
      <c r="Q14" s="5"/>
      <c r="R14" s="5"/>
      <c r="S14" s="5"/>
    </row>
    <row r="15" spans="1:19" s="225" customFormat="1" ht="15" customHeight="1" x14ac:dyDescent="0.4">
      <c r="A15" s="288" t="s">
        <v>279</v>
      </c>
      <c r="B15" s="447">
        <v>55.2</v>
      </c>
      <c r="C15" s="448"/>
      <c r="D15" s="447">
        <v>54.6</v>
      </c>
      <c r="E15" s="448"/>
      <c r="F15" s="447">
        <v>52.7</v>
      </c>
      <c r="G15" s="448"/>
      <c r="H15" s="447">
        <v>52.7</v>
      </c>
      <c r="I15" s="448"/>
      <c r="J15" s="447">
        <v>52.5</v>
      </c>
      <c r="K15" s="224"/>
      <c r="L15" s="224"/>
      <c r="M15" s="224"/>
      <c r="N15" s="224"/>
      <c r="O15" s="224"/>
      <c r="P15" s="224"/>
      <c r="Q15" s="224"/>
      <c r="R15" s="224"/>
      <c r="S15" s="224"/>
    </row>
    <row r="16" spans="1:19" ht="15" customHeight="1" x14ac:dyDescent="0.4">
      <c r="A16" s="387" t="s">
        <v>280</v>
      </c>
      <c r="B16" s="449">
        <v>-12.6</v>
      </c>
      <c r="C16" s="450"/>
      <c r="D16" s="449">
        <v>4.8</v>
      </c>
      <c r="E16" s="450"/>
      <c r="F16" s="449">
        <v>19.100000000000001</v>
      </c>
      <c r="G16" s="450"/>
      <c r="H16" s="449">
        <v>22.9</v>
      </c>
      <c r="I16" s="450"/>
      <c r="J16" s="449">
        <v>23.7</v>
      </c>
      <c r="K16" s="220"/>
      <c r="L16" s="220"/>
      <c r="M16" s="220"/>
      <c r="N16" s="220"/>
      <c r="O16" s="220"/>
      <c r="P16" s="220"/>
      <c r="Q16" s="220"/>
      <c r="R16" s="220"/>
      <c r="S16" s="220"/>
    </row>
    <row r="17" spans="1:19" s="225" customFormat="1" ht="15" customHeight="1" x14ac:dyDescent="0.4">
      <c r="A17" s="288" t="s">
        <v>281</v>
      </c>
      <c r="B17" s="447">
        <v>5.3</v>
      </c>
      <c r="C17" s="451"/>
      <c r="D17" s="447">
        <v>9</v>
      </c>
      <c r="E17" s="451"/>
      <c r="F17" s="447">
        <v>0</v>
      </c>
      <c r="G17" s="451"/>
      <c r="H17" s="447">
        <v>16.7</v>
      </c>
      <c r="I17" s="451"/>
      <c r="J17" s="447">
        <v>28.7</v>
      </c>
      <c r="K17" s="224"/>
      <c r="L17" s="224"/>
      <c r="M17" s="224"/>
      <c r="N17" s="224"/>
      <c r="O17" s="224"/>
      <c r="P17" s="224"/>
      <c r="Q17" s="224"/>
      <c r="R17" s="224"/>
      <c r="S17" s="224"/>
    </row>
    <row r="18" spans="1:19" ht="15" customHeight="1" x14ac:dyDescent="0.4">
      <c r="A18" s="387" t="s">
        <v>142</v>
      </c>
      <c r="B18" s="449">
        <v>0.1</v>
      </c>
      <c r="C18" s="450"/>
      <c r="D18" s="449">
        <v>0.1</v>
      </c>
      <c r="E18" s="450"/>
      <c r="F18" s="449">
        <v>0.4</v>
      </c>
      <c r="G18" s="450"/>
      <c r="H18" s="449">
        <v>0.5</v>
      </c>
      <c r="I18" s="450"/>
      <c r="J18" s="449">
        <v>0.5</v>
      </c>
      <c r="K18" s="220"/>
      <c r="L18" s="220"/>
      <c r="M18" s="220"/>
      <c r="N18" s="220"/>
      <c r="O18" s="220"/>
      <c r="P18" s="220"/>
      <c r="Q18" s="220"/>
      <c r="R18" s="220"/>
      <c r="S18" s="220"/>
    </row>
    <row r="19" spans="1:19" s="225" customFormat="1" ht="15" customHeight="1" x14ac:dyDescent="0.4">
      <c r="A19" s="452" t="s">
        <v>282</v>
      </c>
      <c r="B19" s="453">
        <f>SUM(B15:B18)</f>
        <v>48</v>
      </c>
      <c r="C19" s="451"/>
      <c r="D19" s="453">
        <f>SUM(D15:D18)</f>
        <v>68.5</v>
      </c>
      <c r="E19" s="451"/>
      <c r="F19" s="453">
        <f>SUM(F15:F18)</f>
        <v>72.200000000000017</v>
      </c>
      <c r="G19" s="451"/>
      <c r="H19" s="453">
        <f>SUM(H15:H18)</f>
        <v>92.8</v>
      </c>
      <c r="I19" s="451"/>
      <c r="J19" s="453">
        <f>SUM(J15:J18)</f>
        <v>105.4</v>
      </c>
      <c r="K19" s="224"/>
      <c r="L19" s="224"/>
      <c r="M19" s="224"/>
      <c r="N19" s="224"/>
      <c r="O19" s="224"/>
      <c r="P19" s="224"/>
      <c r="Q19" s="224"/>
      <c r="R19" s="224"/>
      <c r="S19" s="224"/>
    </row>
    <row r="20" spans="1:19" ht="15" customHeight="1" x14ac:dyDescent="0.4">
      <c r="A20" s="454" t="s">
        <v>283</v>
      </c>
      <c r="B20" s="455">
        <v>47</v>
      </c>
      <c r="C20" s="450"/>
      <c r="D20" s="455">
        <v>49.4</v>
      </c>
      <c r="E20" s="450"/>
      <c r="F20" s="455">
        <v>46.2</v>
      </c>
      <c r="G20" s="450"/>
      <c r="H20" s="455">
        <v>42.9</v>
      </c>
      <c r="I20" s="450"/>
      <c r="J20" s="455">
        <v>45.2</v>
      </c>
      <c r="K20" s="220"/>
      <c r="L20" s="220"/>
      <c r="M20" s="220"/>
      <c r="N20" s="220"/>
      <c r="O20" s="220"/>
      <c r="P20" s="220"/>
      <c r="Q20" s="220"/>
      <c r="R20" s="220"/>
      <c r="S20" s="220"/>
    </row>
    <row r="21" spans="1:19" s="225" customFormat="1" ht="15" customHeight="1" x14ac:dyDescent="0.4">
      <c r="A21" s="456" t="s">
        <v>284</v>
      </c>
      <c r="B21" s="447">
        <f>B12+B19-B20</f>
        <v>89.199999999999989</v>
      </c>
      <c r="C21" s="448"/>
      <c r="D21" s="447">
        <f>D12+D19-D20</f>
        <v>89.1</v>
      </c>
      <c r="E21" s="448"/>
      <c r="F21" s="447">
        <f>F12+F19-F20</f>
        <v>86.000000000000014</v>
      </c>
      <c r="G21" s="448"/>
      <c r="H21" s="447">
        <f>H12+H19-H20</f>
        <v>126.6</v>
      </c>
      <c r="I21" s="448"/>
      <c r="J21" s="447">
        <f>J12+J19-J20</f>
        <v>142.19999999999999</v>
      </c>
      <c r="K21" s="224"/>
      <c r="L21" s="224"/>
      <c r="M21" s="224"/>
      <c r="N21" s="224"/>
      <c r="O21" s="224"/>
      <c r="P21" s="224"/>
      <c r="Q21" s="224"/>
      <c r="R21" s="224"/>
      <c r="S21" s="224"/>
    </row>
    <row r="22" spans="1:19" ht="15" customHeight="1" x14ac:dyDescent="0.4">
      <c r="A22" s="454" t="s">
        <v>285</v>
      </c>
      <c r="B22" s="449">
        <v>2.6</v>
      </c>
      <c r="C22" s="450"/>
      <c r="D22" s="449">
        <v>2.5</v>
      </c>
      <c r="E22" s="450"/>
      <c r="F22" s="449">
        <v>2</v>
      </c>
      <c r="G22" s="450"/>
      <c r="H22" s="449">
        <v>1.6</v>
      </c>
      <c r="I22" s="450"/>
      <c r="J22" s="449">
        <v>0.6</v>
      </c>
      <c r="K22" s="220"/>
      <c r="L22" s="220"/>
      <c r="M22" s="220"/>
      <c r="N22" s="220"/>
      <c r="O22" s="220"/>
      <c r="P22" s="220"/>
      <c r="Q22" s="220"/>
      <c r="R22" s="220"/>
      <c r="S22" s="220"/>
    </row>
    <row r="23" spans="1:19" ht="216" hidden="1" customHeight="1" x14ac:dyDescent="0.4">
      <c r="A23" s="454" t="s">
        <v>202</v>
      </c>
      <c r="B23" s="457">
        <v>86.6</v>
      </c>
      <c r="C23" s="450"/>
      <c r="D23" s="457">
        <v>86.6</v>
      </c>
      <c r="E23" s="450"/>
      <c r="F23" s="457">
        <v>84</v>
      </c>
      <c r="G23" s="450"/>
      <c r="H23" s="457">
        <v>125</v>
      </c>
      <c r="I23" s="450"/>
      <c r="J23" s="457">
        <v>141.6</v>
      </c>
      <c r="K23" s="220"/>
      <c r="L23" s="220"/>
      <c r="M23" s="220"/>
      <c r="N23" s="220"/>
      <c r="O23" s="220"/>
      <c r="P23" s="220"/>
      <c r="Q23" s="220"/>
      <c r="R23" s="220"/>
      <c r="S23" s="220"/>
    </row>
    <row r="24" spans="1:19" ht="216" hidden="1" customHeight="1" x14ac:dyDescent="0.4">
      <c r="A24" s="387" t="s">
        <v>286</v>
      </c>
      <c r="B24" s="449">
        <v>0</v>
      </c>
      <c r="C24" s="450"/>
      <c r="D24" s="449">
        <v>0</v>
      </c>
      <c r="E24" s="388"/>
      <c r="F24" s="455">
        <v>0</v>
      </c>
      <c r="G24" s="458"/>
      <c r="H24" s="455">
        <v>0</v>
      </c>
      <c r="I24" s="450"/>
      <c r="J24" s="455">
        <v>0</v>
      </c>
      <c r="K24" s="220"/>
      <c r="L24" s="220"/>
      <c r="M24" s="220"/>
      <c r="N24" s="220"/>
      <c r="O24" s="220"/>
      <c r="P24" s="220"/>
      <c r="Q24" s="220"/>
      <c r="R24" s="220"/>
      <c r="S24" s="220"/>
    </row>
    <row r="25" spans="1:19" s="225" customFormat="1" ht="15" customHeight="1" x14ac:dyDescent="0.4">
      <c r="A25" s="456" t="s">
        <v>203</v>
      </c>
      <c r="B25" s="453">
        <f>SUM(B21-B22)</f>
        <v>86.6</v>
      </c>
      <c r="C25" s="448"/>
      <c r="D25" s="453">
        <f>SUM(D21-D22)</f>
        <v>86.6</v>
      </c>
      <c r="E25" s="448"/>
      <c r="F25" s="453">
        <f>SUM(F21-F22)</f>
        <v>84.000000000000014</v>
      </c>
      <c r="G25" s="448"/>
      <c r="H25" s="453">
        <f>SUM(H21-H22)</f>
        <v>125</v>
      </c>
      <c r="I25" s="448"/>
      <c r="J25" s="453">
        <f>SUM(J21-J22)</f>
        <v>141.6</v>
      </c>
      <c r="K25" s="224"/>
      <c r="L25" s="224"/>
      <c r="M25" s="224"/>
      <c r="N25" s="224"/>
      <c r="O25" s="224"/>
      <c r="P25" s="224"/>
      <c r="Q25" s="224"/>
      <c r="R25" s="224"/>
      <c r="S25" s="224"/>
    </row>
    <row r="26" spans="1:19" ht="216" hidden="1" customHeight="1" x14ac:dyDescent="0.4">
      <c r="A26" s="454" t="s">
        <v>287</v>
      </c>
      <c r="B26" s="455">
        <v>0</v>
      </c>
      <c r="C26" s="450"/>
      <c r="D26" s="455">
        <v>0</v>
      </c>
      <c r="E26" s="450"/>
      <c r="F26" s="455">
        <v>0</v>
      </c>
      <c r="G26" s="450"/>
      <c r="H26" s="455">
        <v>0</v>
      </c>
      <c r="I26" s="450"/>
      <c r="J26" s="455">
        <v>0</v>
      </c>
      <c r="K26" s="220"/>
      <c r="L26" s="220"/>
      <c r="M26" s="220"/>
      <c r="N26" s="220"/>
      <c r="O26" s="220"/>
      <c r="P26" s="220"/>
      <c r="Q26" s="220"/>
      <c r="R26" s="220"/>
      <c r="S26" s="220"/>
    </row>
    <row r="27" spans="1:19" ht="216" hidden="1" customHeight="1" x14ac:dyDescent="0.4">
      <c r="A27" s="454" t="s">
        <v>204</v>
      </c>
      <c r="B27" s="449">
        <v>86.6</v>
      </c>
      <c r="C27" s="450"/>
      <c r="D27" s="449">
        <v>86.6</v>
      </c>
      <c r="E27" s="450"/>
      <c r="F27" s="449">
        <v>84</v>
      </c>
      <c r="G27" s="450"/>
      <c r="H27" s="457">
        <v>125</v>
      </c>
      <c r="I27" s="450"/>
      <c r="J27" s="457">
        <v>141.6</v>
      </c>
      <c r="K27" s="220"/>
      <c r="L27" s="220"/>
      <c r="M27" s="220"/>
      <c r="N27" s="220"/>
      <c r="O27" s="220"/>
      <c r="P27" s="220"/>
      <c r="Q27" s="220"/>
      <c r="R27" s="220"/>
      <c r="S27" s="220"/>
    </row>
    <row r="28" spans="1:19" ht="15" customHeight="1" x14ac:dyDescent="0.4">
      <c r="A28" s="454" t="s">
        <v>154</v>
      </c>
      <c r="B28" s="449">
        <v>19</v>
      </c>
      <c r="C28" s="450"/>
      <c r="D28" s="449">
        <v>18.899999999999999</v>
      </c>
      <c r="E28" s="450"/>
      <c r="F28" s="449">
        <v>19</v>
      </c>
      <c r="G28" s="450"/>
      <c r="H28" s="449">
        <v>19</v>
      </c>
      <c r="I28" s="450"/>
      <c r="J28" s="455">
        <v>18.899999999999999</v>
      </c>
      <c r="K28" s="220"/>
      <c r="L28" s="220"/>
      <c r="M28" s="220"/>
      <c r="N28" s="220"/>
      <c r="O28" s="220"/>
      <c r="P28" s="220"/>
      <c r="Q28" s="220"/>
      <c r="R28" s="220"/>
      <c r="S28" s="220"/>
    </row>
    <row r="29" spans="1:19" s="225" customFormat="1" ht="14.25" x14ac:dyDescent="0.4">
      <c r="A29" s="456" t="s">
        <v>205</v>
      </c>
      <c r="B29" s="459">
        <v>67.599999999999994</v>
      </c>
      <c r="C29" s="460"/>
      <c r="D29" s="459">
        <v>67.7</v>
      </c>
      <c r="E29" s="461"/>
      <c r="F29" s="459">
        <v>65</v>
      </c>
      <c r="G29" s="461"/>
      <c r="H29" s="459">
        <v>106</v>
      </c>
      <c r="I29" s="461"/>
      <c r="J29" s="459">
        <v>122.7</v>
      </c>
      <c r="K29" s="224"/>
      <c r="L29" s="224"/>
      <c r="M29" s="224"/>
      <c r="N29" s="224"/>
      <c r="O29" s="224"/>
      <c r="P29" s="224"/>
      <c r="Q29" s="224"/>
      <c r="R29" s="224"/>
      <c r="S29" s="224"/>
    </row>
    <row r="30" spans="1:19" ht="18" customHeight="1" x14ac:dyDescent="0.4">
      <c r="A30" s="454" t="s">
        <v>288</v>
      </c>
      <c r="B30" s="462">
        <v>0.25</v>
      </c>
      <c r="C30" s="463"/>
      <c r="D30" s="462">
        <v>0.25</v>
      </c>
      <c r="E30" s="464"/>
      <c r="F30" s="462">
        <v>0.24</v>
      </c>
      <c r="G30" s="464"/>
      <c r="H30" s="462">
        <v>0.39</v>
      </c>
      <c r="I30" s="464"/>
      <c r="J30" s="462">
        <v>0.49</v>
      </c>
      <c r="K30" s="220"/>
      <c r="L30" s="220"/>
      <c r="M30" s="220"/>
      <c r="N30" s="220"/>
      <c r="O30" s="220"/>
      <c r="P30" s="220"/>
      <c r="Q30" s="220"/>
      <c r="R30" s="220"/>
      <c r="S30" s="220"/>
    </row>
    <row r="31" spans="1:19" s="225" customFormat="1" ht="22.5" customHeight="1" x14ac:dyDescent="0.4">
      <c r="A31" s="456" t="s">
        <v>289</v>
      </c>
      <c r="B31" s="465">
        <v>7.2999999999999995E-2</v>
      </c>
      <c r="C31" s="466"/>
      <c r="D31" s="465">
        <v>6.8000000000000005E-2</v>
      </c>
      <c r="E31" s="467"/>
      <c r="F31" s="465">
        <v>6.5000000000000002E-2</v>
      </c>
      <c r="G31" s="467"/>
      <c r="H31" s="465">
        <v>0.111</v>
      </c>
      <c r="I31" s="467"/>
      <c r="J31" s="465">
        <v>0.14299999999999999</v>
      </c>
      <c r="K31" s="224"/>
      <c r="L31" s="224"/>
      <c r="M31" s="224"/>
      <c r="N31" s="224"/>
      <c r="O31" s="224"/>
      <c r="P31" s="224"/>
      <c r="Q31" s="224"/>
      <c r="R31" s="224"/>
      <c r="S31" s="224"/>
    </row>
    <row r="32" spans="1:19" ht="15" hidden="1" customHeight="1" x14ac:dyDescent="0.4">
      <c r="A32" s="45"/>
      <c r="B32" s="41"/>
      <c r="C32" s="143"/>
      <c r="D32" s="41"/>
      <c r="E32" s="41"/>
      <c r="F32" s="41"/>
      <c r="G32" s="41"/>
      <c r="H32" s="41"/>
      <c r="I32" s="41"/>
      <c r="J32" s="41"/>
      <c r="K32" s="5"/>
      <c r="L32" s="5"/>
      <c r="M32" s="5"/>
      <c r="N32" s="5"/>
      <c r="O32" s="5"/>
      <c r="P32" s="5"/>
      <c r="Q32" s="5"/>
      <c r="R32" s="5"/>
      <c r="S32" s="5"/>
    </row>
    <row r="33" spans="1:19" ht="15" hidden="1" customHeight="1" x14ac:dyDescent="0.4">
      <c r="A33" s="1" t="s">
        <v>206</v>
      </c>
      <c r="B33" s="144">
        <v>3706636</v>
      </c>
      <c r="C33" s="142"/>
      <c r="D33" s="40"/>
      <c r="E33" s="40"/>
      <c r="F33" s="40"/>
      <c r="G33" s="40"/>
      <c r="H33" s="40"/>
      <c r="I33" s="40"/>
      <c r="J33" s="40"/>
      <c r="K33" s="5"/>
      <c r="L33" s="5"/>
      <c r="M33" s="5"/>
      <c r="N33" s="5"/>
      <c r="O33" s="5"/>
      <c r="P33" s="5"/>
      <c r="Q33" s="5"/>
      <c r="R33" s="5"/>
      <c r="S33" s="5"/>
    </row>
    <row r="34" spans="1:19" ht="27" hidden="1" customHeight="1" x14ac:dyDescent="0.4">
      <c r="A34" s="9" t="s">
        <v>207</v>
      </c>
      <c r="B34" s="145"/>
      <c r="C34" s="143"/>
      <c r="D34" s="41"/>
      <c r="E34" s="41"/>
      <c r="F34" s="41"/>
      <c r="G34" s="41"/>
      <c r="H34" s="41"/>
      <c r="I34" s="41"/>
      <c r="J34" s="41"/>
      <c r="K34" s="5"/>
      <c r="L34" s="5"/>
      <c r="M34" s="5"/>
      <c r="N34" s="5"/>
      <c r="O34" s="5"/>
      <c r="P34" s="5"/>
      <c r="Q34" s="5"/>
      <c r="R34" s="5"/>
      <c r="S34" s="5"/>
    </row>
    <row r="35" spans="1:19" ht="27" hidden="1" customHeight="1" x14ac:dyDescent="0.4">
      <c r="A35" s="33" t="s">
        <v>208</v>
      </c>
      <c r="B35" s="144">
        <v>3706636</v>
      </c>
      <c r="C35" s="142"/>
      <c r="D35" s="40"/>
      <c r="E35" s="40"/>
      <c r="F35" s="40"/>
      <c r="G35" s="40"/>
      <c r="H35" s="40"/>
      <c r="I35" s="40"/>
      <c r="J35" s="40"/>
      <c r="K35" s="5"/>
      <c r="L35" s="5"/>
      <c r="M35" s="5"/>
      <c r="N35" s="5"/>
      <c r="O35" s="5"/>
      <c r="P35" s="5"/>
      <c r="Q35" s="5"/>
      <c r="R35" s="5"/>
      <c r="S35" s="5"/>
    </row>
    <row r="36" spans="1:19" ht="15" hidden="1" customHeight="1" x14ac:dyDescent="0.4">
      <c r="A36" s="4" t="s">
        <v>209</v>
      </c>
      <c r="B36" s="27">
        <v>7.2999999999999995E-2</v>
      </c>
      <c r="C36" s="140"/>
      <c r="D36" s="37"/>
      <c r="E36" s="46"/>
      <c r="F36" s="37"/>
      <c r="G36" s="46"/>
      <c r="H36" s="37"/>
      <c r="I36" s="46"/>
      <c r="J36" s="37"/>
      <c r="K36" s="5"/>
      <c r="L36" s="5"/>
      <c r="M36" s="5"/>
      <c r="N36" s="5"/>
      <c r="O36" s="5"/>
      <c r="P36" s="5"/>
      <c r="Q36" s="5"/>
      <c r="R36" s="5"/>
      <c r="S36" s="5"/>
    </row>
    <row r="37" spans="1:19" ht="27" hidden="1" customHeight="1" x14ac:dyDescent="0.4">
      <c r="A37" s="1" t="s">
        <v>210</v>
      </c>
      <c r="B37" s="19">
        <v>7.2999999999999995E-2</v>
      </c>
      <c r="C37" s="141"/>
      <c r="D37" s="39"/>
      <c r="E37" s="47"/>
      <c r="F37" s="39"/>
      <c r="G37" s="47"/>
      <c r="H37" s="39"/>
      <c r="I37" s="47"/>
      <c r="J37" s="39"/>
      <c r="K37" s="5"/>
      <c r="L37" s="5"/>
      <c r="M37" s="5"/>
      <c r="N37" s="5"/>
      <c r="O37" s="5"/>
      <c r="P37" s="5"/>
      <c r="Q37" s="5"/>
      <c r="R37" s="5"/>
      <c r="S37" s="5"/>
    </row>
    <row r="38" spans="1:19" ht="149.25" customHeight="1" x14ac:dyDescent="0.4">
      <c r="A38" s="438" t="s">
        <v>260</v>
      </c>
      <c r="B38" s="422"/>
      <c r="C38" s="422"/>
      <c r="D38" s="422"/>
      <c r="E38" s="422"/>
      <c r="F38" s="422"/>
      <c r="G38" s="422"/>
      <c r="H38" s="422"/>
      <c r="I38" s="422"/>
      <c r="J38" s="422"/>
      <c r="K38" s="5"/>
      <c r="L38" s="5"/>
      <c r="M38" s="5"/>
      <c r="N38" s="5"/>
      <c r="O38" s="5"/>
      <c r="P38" s="5"/>
      <c r="Q38" s="5"/>
      <c r="R38" s="5"/>
      <c r="S38" s="5"/>
    </row>
    <row r="39" spans="1:19" ht="15" customHeight="1" x14ac:dyDescent="0.4">
      <c r="A39" s="5"/>
      <c r="B39" s="5"/>
      <c r="C39" s="5"/>
      <c r="D39" s="5"/>
      <c r="E39" s="5"/>
      <c r="F39" s="5"/>
      <c r="G39" s="5"/>
      <c r="H39" s="5"/>
      <c r="I39" s="5"/>
      <c r="J39" s="5"/>
      <c r="K39" s="5"/>
      <c r="L39" s="5"/>
      <c r="M39" s="5"/>
      <c r="N39" s="5"/>
      <c r="O39" s="5"/>
      <c r="P39" s="5"/>
      <c r="Q39" s="5"/>
      <c r="R39" s="5"/>
      <c r="S39" s="5"/>
    </row>
    <row r="40" spans="1:19" ht="15" customHeight="1" x14ac:dyDescent="0.4">
      <c r="A40" s="5"/>
      <c r="B40" s="5"/>
      <c r="C40" s="5"/>
      <c r="D40" s="5"/>
      <c r="E40" s="5"/>
      <c r="F40" s="5"/>
      <c r="G40" s="5"/>
      <c r="H40" s="5"/>
      <c r="I40" s="5"/>
      <c r="J40" s="5"/>
      <c r="K40" s="5"/>
      <c r="L40" s="5"/>
      <c r="M40" s="5"/>
      <c r="N40" s="5"/>
      <c r="O40" s="5"/>
      <c r="P40" s="5"/>
      <c r="Q40" s="5"/>
      <c r="R40" s="5"/>
      <c r="S40" s="5"/>
    </row>
    <row r="41" spans="1:19" ht="15" customHeight="1" x14ac:dyDescent="0.4">
      <c r="A41" s="5"/>
      <c r="B41" s="5"/>
      <c r="C41" s="5"/>
      <c r="D41" s="5"/>
      <c r="E41" s="5"/>
      <c r="F41" s="5"/>
      <c r="G41" s="5"/>
      <c r="H41" s="5"/>
      <c r="I41" s="5"/>
      <c r="J41" s="5"/>
      <c r="K41" s="5"/>
      <c r="L41" s="5"/>
      <c r="M41" s="5"/>
      <c r="N41" s="5"/>
      <c r="O41" s="5"/>
      <c r="P41" s="5"/>
      <c r="Q41" s="5"/>
      <c r="R41" s="5"/>
      <c r="S41" s="5"/>
    </row>
    <row r="42" spans="1:19" ht="15" customHeight="1" x14ac:dyDescent="0.4">
      <c r="A42" s="5"/>
      <c r="B42" s="5"/>
      <c r="C42" s="5"/>
      <c r="D42" s="5"/>
      <c r="E42" s="5"/>
      <c r="F42" s="5"/>
      <c r="G42" s="5"/>
      <c r="H42" s="5"/>
      <c r="I42" s="5"/>
      <c r="J42" s="5"/>
      <c r="K42" s="5"/>
      <c r="L42" s="5"/>
      <c r="M42" s="5"/>
      <c r="N42" s="5"/>
      <c r="O42" s="5"/>
      <c r="P42" s="5"/>
      <c r="Q42" s="5"/>
      <c r="R42" s="5"/>
      <c r="S42" s="5"/>
    </row>
    <row r="43" spans="1:19" ht="15" customHeight="1" x14ac:dyDescent="0.4">
      <c r="A43" s="5"/>
      <c r="B43" s="5"/>
      <c r="C43" s="5"/>
      <c r="D43" s="5"/>
      <c r="E43" s="5"/>
      <c r="F43" s="5"/>
      <c r="G43" s="5"/>
      <c r="H43" s="5"/>
      <c r="I43" s="5"/>
      <c r="J43" s="5"/>
      <c r="K43" s="5"/>
      <c r="L43" s="5"/>
      <c r="M43" s="5"/>
      <c r="N43" s="5"/>
      <c r="O43" s="5"/>
      <c r="P43" s="5"/>
      <c r="Q43" s="5"/>
      <c r="R43" s="5"/>
      <c r="S43" s="5"/>
    </row>
    <row r="44" spans="1:19" ht="15" customHeight="1" x14ac:dyDescent="0.4">
      <c r="A44" s="5"/>
      <c r="B44" s="5"/>
      <c r="C44" s="5"/>
      <c r="D44" s="5"/>
      <c r="E44" s="5"/>
      <c r="F44" s="5"/>
      <c r="G44" s="5"/>
      <c r="H44" s="5"/>
      <c r="I44" s="5"/>
      <c r="J44" s="5"/>
      <c r="K44" s="5"/>
      <c r="L44" s="5"/>
      <c r="M44" s="5"/>
      <c r="N44" s="5"/>
      <c r="O44" s="5"/>
      <c r="P44" s="5"/>
      <c r="Q44" s="5"/>
      <c r="R44" s="5"/>
      <c r="S44" s="5"/>
    </row>
    <row r="45" spans="1:19" ht="15" customHeight="1" x14ac:dyDescent="0.4">
      <c r="A45" s="5"/>
      <c r="B45" s="5"/>
      <c r="C45" s="5"/>
      <c r="D45" s="5"/>
      <c r="E45" s="5"/>
      <c r="F45" s="5"/>
      <c r="G45" s="5"/>
      <c r="H45" s="5"/>
      <c r="I45" s="5"/>
      <c r="J45" s="5"/>
      <c r="K45" s="5"/>
      <c r="L45" s="5"/>
      <c r="M45" s="5"/>
      <c r="N45" s="5"/>
      <c r="O45" s="5"/>
      <c r="P45" s="5"/>
      <c r="Q45" s="5"/>
      <c r="R45" s="5"/>
      <c r="S45" s="5"/>
    </row>
    <row r="46" spans="1:19" ht="15" customHeight="1" x14ac:dyDescent="0.4">
      <c r="A46" s="5"/>
      <c r="B46" s="5"/>
      <c r="C46" s="5"/>
      <c r="D46" s="5"/>
      <c r="E46" s="5"/>
      <c r="F46" s="5"/>
      <c r="G46" s="5"/>
      <c r="H46" s="5"/>
      <c r="I46" s="5"/>
      <c r="J46" s="5"/>
      <c r="K46" s="5"/>
      <c r="L46" s="5"/>
      <c r="M46" s="5"/>
      <c r="N46" s="5"/>
      <c r="O46" s="5"/>
      <c r="P46" s="5"/>
      <c r="Q46" s="5"/>
      <c r="R46" s="5"/>
      <c r="S46" s="5"/>
    </row>
    <row r="47" spans="1:19" ht="15" customHeight="1" x14ac:dyDescent="0.4">
      <c r="A47" s="5"/>
      <c r="B47" s="5"/>
      <c r="C47" s="5"/>
      <c r="D47" s="5"/>
      <c r="E47" s="5"/>
      <c r="F47" s="5"/>
      <c r="G47" s="5"/>
      <c r="H47" s="5"/>
      <c r="I47" s="5"/>
      <c r="J47" s="5"/>
      <c r="K47" s="5"/>
      <c r="L47" s="5"/>
      <c r="M47" s="5"/>
      <c r="N47" s="5"/>
      <c r="O47" s="5"/>
      <c r="P47" s="5"/>
      <c r="Q47" s="5"/>
      <c r="R47" s="5"/>
      <c r="S47" s="5"/>
    </row>
    <row r="48" spans="1:19" ht="15" customHeight="1" x14ac:dyDescent="0.4">
      <c r="A48" s="5"/>
      <c r="B48" s="5"/>
      <c r="C48" s="5"/>
      <c r="D48" s="5"/>
      <c r="E48" s="5"/>
      <c r="F48" s="5"/>
      <c r="G48" s="5"/>
      <c r="H48" s="5"/>
      <c r="I48" s="5"/>
      <c r="J48" s="5"/>
      <c r="K48" s="5"/>
      <c r="L48" s="5"/>
      <c r="M48" s="5"/>
      <c r="N48" s="5"/>
      <c r="O48" s="5"/>
      <c r="P48" s="5"/>
      <c r="Q48" s="5"/>
      <c r="R48" s="5"/>
      <c r="S48" s="5"/>
    </row>
    <row r="49" spans="1:19" ht="15" customHeight="1" x14ac:dyDescent="0.4">
      <c r="A49" s="5"/>
      <c r="B49" s="5"/>
      <c r="C49" s="5"/>
      <c r="D49" s="5"/>
      <c r="E49" s="5"/>
      <c r="F49" s="5"/>
      <c r="G49" s="5"/>
      <c r="H49" s="5"/>
      <c r="I49" s="5"/>
      <c r="J49" s="5"/>
      <c r="K49" s="5"/>
      <c r="L49" s="5"/>
      <c r="M49" s="5"/>
      <c r="N49" s="5"/>
      <c r="O49" s="5"/>
      <c r="P49" s="5"/>
      <c r="Q49" s="5"/>
      <c r="R49" s="5"/>
      <c r="S49" s="5"/>
    </row>
    <row r="50" spans="1:19" ht="15" customHeight="1" x14ac:dyDescent="0.4">
      <c r="A50" s="5"/>
      <c r="B50" s="5"/>
      <c r="C50" s="5"/>
      <c r="D50" s="5"/>
      <c r="E50" s="5"/>
      <c r="F50" s="5"/>
      <c r="G50" s="5"/>
      <c r="H50" s="5"/>
      <c r="I50" s="5"/>
      <c r="J50" s="5"/>
      <c r="K50" s="5"/>
      <c r="L50" s="5"/>
      <c r="M50" s="5"/>
      <c r="N50" s="5"/>
      <c r="O50" s="5"/>
      <c r="P50" s="5"/>
      <c r="Q50" s="5"/>
      <c r="R50" s="5"/>
      <c r="S50" s="5"/>
    </row>
    <row r="51" spans="1:19" ht="15" customHeight="1" x14ac:dyDescent="0.4">
      <c r="A51" s="5"/>
      <c r="B51" s="5"/>
      <c r="C51" s="5"/>
      <c r="D51" s="5"/>
      <c r="E51" s="5"/>
      <c r="F51" s="5"/>
      <c r="G51" s="5"/>
      <c r="H51" s="5"/>
      <c r="I51" s="5"/>
      <c r="J51" s="5"/>
      <c r="K51" s="5"/>
      <c r="L51" s="5"/>
      <c r="M51" s="5"/>
      <c r="N51" s="5"/>
      <c r="O51" s="5"/>
      <c r="P51" s="5"/>
      <c r="Q51" s="5"/>
      <c r="R51" s="5"/>
      <c r="S51" s="5"/>
    </row>
    <row r="52" spans="1:19" ht="15" customHeight="1" x14ac:dyDescent="0.4">
      <c r="A52" s="5"/>
      <c r="B52" s="5"/>
      <c r="C52" s="5"/>
      <c r="D52" s="5"/>
      <c r="E52" s="5"/>
      <c r="F52" s="5"/>
      <c r="G52" s="5"/>
      <c r="H52" s="5"/>
      <c r="I52" s="5"/>
      <c r="J52" s="5"/>
      <c r="K52" s="5"/>
      <c r="L52" s="5"/>
      <c r="M52" s="5"/>
      <c r="N52" s="5"/>
      <c r="O52" s="5"/>
      <c r="P52" s="5"/>
      <c r="Q52" s="5"/>
      <c r="R52" s="5"/>
      <c r="S52" s="5"/>
    </row>
    <row r="53" spans="1:19" ht="15" customHeight="1" x14ac:dyDescent="0.4">
      <c r="A53" s="5"/>
      <c r="B53" s="5"/>
      <c r="C53" s="5"/>
      <c r="D53" s="5"/>
      <c r="E53" s="5"/>
      <c r="F53" s="5"/>
      <c r="G53" s="5"/>
      <c r="H53" s="5"/>
      <c r="I53" s="5"/>
      <c r="J53" s="5"/>
      <c r="K53" s="5"/>
      <c r="L53" s="5"/>
      <c r="M53" s="5"/>
      <c r="N53" s="5"/>
      <c r="O53" s="5"/>
      <c r="P53" s="5"/>
      <c r="Q53" s="5"/>
      <c r="R53" s="5"/>
      <c r="S53" s="5"/>
    </row>
    <row r="54" spans="1:19" ht="15" customHeight="1" x14ac:dyDescent="0.4">
      <c r="A54" s="5"/>
      <c r="B54" s="5"/>
      <c r="C54" s="5"/>
      <c r="D54" s="5"/>
      <c r="E54" s="5"/>
      <c r="F54" s="5"/>
      <c r="G54" s="5"/>
      <c r="H54" s="5"/>
      <c r="I54" s="5"/>
      <c r="J54" s="5"/>
      <c r="K54" s="5"/>
      <c r="L54" s="5"/>
      <c r="M54" s="5"/>
      <c r="N54" s="5"/>
      <c r="O54" s="5"/>
      <c r="P54" s="5"/>
      <c r="Q54" s="5"/>
      <c r="R54" s="5"/>
      <c r="S54" s="5"/>
    </row>
    <row r="55" spans="1:19" ht="15" customHeight="1" x14ac:dyDescent="0.4">
      <c r="A55" s="5"/>
      <c r="B55" s="5"/>
      <c r="C55" s="5"/>
      <c r="D55" s="5"/>
      <c r="E55" s="5"/>
      <c r="F55" s="5"/>
      <c r="G55" s="5"/>
      <c r="H55" s="5"/>
      <c r="I55" s="5"/>
      <c r="J55" s="5"/>
      <c r="K55" s="5"/>
      <c r="L55" s="5"/>
      <c r="M55" s="5"/>
      <c r="N55" s="5"/>
      <c r="O55" s="5"/>
      <c r="P55" s="5"/>
      <c r="Q55" s="5"/>
      <c r="R55" s="5"/>
      <c r="S55" s="5"/>
    </row>
    <row r="56" spans="1:19" ht="15" customHeight="1" x14ac:dyDescent="0.4">
      <c r="A56" s="5"/>
      <c r="B56" s="5"/>
      <c r="C56" s="5"/>
      <c r="D56" s="5"/>
      <c r="E56" s="5"/>
      <c r="F56" s="5"/>
      <c r="G56" s="5"/>
      <c r="H56" s="5"/>
      <c r="I56" s="5"/>
      <c r="J56" s="5"/>
      <c r="K56" s="5"/>
      <c r="L56" s="5"/>
      <c r="M56" s="5"/>
      <c r="N56" s="5"/>
      <c r="O56" s="5"/>
      <c r="P56" s="5"/>
      <c r="Q56" s="5"/>
      <c r="R56" s="5"/>
      <c r="S56" s="5"/>
    </row>
    <row r="57" spans="1:19" ht="15" customHeight="1" x14ac:dyDescent="0.4">
      <c r="A57" s="5"/>
      <c r="B57" s="5"/>
      <c r="C57" s="5"/>
      <c r="D57" s="5"/>
      <c r="E57" s="5"/>
      <c r="F57" s="5"/>
      <c r="G57" s="5"/>
      <c r="H57" s="5"/>
      <c r="I57" s="5"/>
      <c r="J57" s="5"/>
      <c r="K57" s="5"/>
      <c r="L57" s="5"/>
      <c r="M57" s="5"/>
      <c r="N57" s="5"/>
      <c r="O57" s="5"/>
      <c r="P57" s="5"/>
      <c r="Q57" s="5"/>
      <c r="R57" s="5"/>
      <c r="S57" s="5"/>
    </row>
    <row r="58" spans="1:19" ht="15" customHeight="1" x14ac:dyDescent="0.4">
      <c r="A58" s="5"/>
      <c r="B58" s="5"/>
      <c r="C58" s="5"/>
      <c r="D58" s="5"/>
      <c r="E58" s="5"/>
      <c r="F58" s="5"/>
      <c r="G58" s="5"/>
      <c r="H58" s="5"/>
      <c r="I58" s="5"/>
      <c r="J58" s="5"/>
      <c r="K58" s="5"/>
      <c r="L58" s="5"/>
      <c r="M58" s="5"/>
      <c r="N58" s="5"/>
      <c r="O58" s="5"/>
      <c r="P58" s="5"/>
      <c r="Q58" s="5"/>
      <c r="R58" s="5"/>
      <c r="S58" s="5"/>
    </row>
    <row r="59" spans="1:19" ht="15" customHeight="1" x14ac:dyDescent="0.4">
      <c r="A59" s="5"/>
      <c r="B59" s="5"/>
      <c r="C59" s="5"/>
      <c r="D59" s="5"/>
      <c r="E59" s="5"/>
      <c r="F59" s="5"/>
      <c r="G59" s="5"/>
      <c r="H59" s="5"/>
      <c r="I59" s="5"/>
      <c r="J59" s="5"/>
      <c r="K59" s="5"/>
      <c r="L59" s="5"/>
      <c r="M59" s="5"/>
      <c r="N59" s="5"/>
      <c r="O59" s="5"/>
      <c r="P59" s="5"/>
      <c r="Q59" s="5"/>
      <c r="R59" s="5"/>
      <c r="S59" s="5"/>
    </row>
    <row r="60" spans="1:19" ht="15" customHeight="1" x14ac:dyDescent="0.4">
      <c r="A60" s="5"/>
      <c r="B60" s="5"/>
      <c r="C60" s="5"/>
      <c r="D60" s="5"/>
      <c r="E60" s="5"/>
      <c r="F60" s="5"/>
      <c r="G60" s="5"/>
      <c r="H60" s="5"/>
      <c r="I60" s="5"/>
      <c r="J60" s="5"/>
      <c r="K60" s="5"/>
      <c r="L60" s="5"/>
      <c r="M60" s="5"/>
      <c r="N60" s="5"/>
      <c r="O60" s="5"/>
      <c r="P60" s="5"/>
      <c r="Q60" s="5"/>
      <c r="R60" s="5"/>
      <c r="S60" s="5"/>
    </row>
    <row r="61" spans="1:19" ht="15" customHeight="1" x14ac:dyDescent="0.4">
      <c r="A61" s="5"/>
      <c r="B61" s="5"/>
      <c r="C61" s="5"/>
      <c r="D61" s="5"/>
      <c r="E61" s="5"/>
      <c r="F61" s="5"/>
      <c r="G61" s="5"/>
      <c r="H61" s="5"/>
      <c r="I61" s="5"/>
      <c r="J61" s="5"/>
      <c r="K61" s="5"/>
      <c r="L61" s="5"/>
      <c r="M61" s="5"/>
      <c r="N61" s="5"/>
      <c r="O61" s="5"/>
      <c r="P61" s="5"/>
      <c r="Q61" s="5"/>
      <c r="R61" s="5"/>
      <c r="S61" s="5"/>
    </row>
    <row r="62" spans="1:19" ht="15" customHeight="1" x14ac:dyDescent="0.4">
      <c r="A62" s="5"/>
      <c r="B62" s="5"/>
      <c r="C62" s="5"/>
      <c r="D62" s="5"/>
      <c r="E62" s="5"/>
      <c r="F62" s="5"/>
      <c r="G62" s="5"/>
      <c r="H62" s="5"/>
      <c r="I62" s="5"/>
      <c r="J62" s="5"/>
      <c r="K62" s="5"/>
      <c r="L62" s="5"/>
      <c r="M62" s="5"/>
      <c r="N62" s="5"/>
      <c r="O62" s="5"/>
      <c r="P62" s="5"/>
      <c r="Q62" s="5"/>
      <c r="R62" s="5"/>
      <c r="S62" s="5"/>
    </row>
  </sheetData>
  <mergeCells count="8">
    <mergeCell ref="B6:J6"/>
    <mergeCell ref="B8:J8"/>
    <mergeCell ref="A38:J38"/>
    <mergeCell ref="A1:J1"/>
    <mergeCell ref="A2:J2"/>
    <mergeCell ref="A3:J3"/>
    <mergeCell ref="A4:J4"/>
    <mergeCell ref="A5:J5"/>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Operating Performance</vt:lpstr>
      <vt:lpstr>Portfolio</vt:lpstr>
      <vt:lpstr>Repurchase Agreements and Cost </vt:lpstr>
      <vt:lpstr>Balance Sheet</vt:lpstr>
      <vt:lpstr>Income Statement</vt:lpstr>
      <vt:lpstr>GAAP to Non-GAAP Rec</vt:lpstr>
      <vt:lpstr>Summary of Core Earnings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TWO Q1-2020 Earnings and Operating Metrics (Downloadable File)</dc:title>
  <dc:creator>Workiva - Corey Stolhammer</dc:creator>
  <cp:lastModifiedBy>Margaret Karr</cp:lastModifiedBy>
  <dcterms:created xsi:type="dcterms:W3CDTF">2020-05-05T14:27:46Z</dcterms:created>
  <dcterms:modified xsi:type="dcterms:W3CDTF">2020-05-06T19:18:11Z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{675635BD-46D6-4357-B13C-221522E4C691}</vt:lpwstr>
  </property>
</Properties>
</file>