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Q3 2021/Final/"/>
    </mc:Choice>
  </mc:AlternateContent>
  <xr:revisionPtr revIDLastSave="0" documentId="8_{8C8255D8-A487-49DF-A4B4-1D2F155D90E3}" xr6:coauthVersionLast="46" xr6:coauthVersionMax="46" xr10:uidLastSave="{00000000-0000-0000-0000-000000000000}"/>
  <bookViews>
    <workbookView xWindow="-120" yWindow="-120" windowWidth="29040" windowHeight="15840" tabRatio="928" xr2:uid="{00000000-000D-0000-FFFF-FFFF00000000}"/>
  </bookViews>
  <sheets>
    <sheet name="Cover" sheetId="29" r:id="rId1"/>
    <sheet name="Operating Results" sheetId="22" r:id="rId2"/>
    <sheet name="Segment Results" sheetId="19" r:id="rId3"/>
    <sheet name="Segment Revenue Detail History" sheetId="20" r:id="rId4"/>
    <sheet name="REI Investment Segment Detail" sheetId="23" r:id="rId5"/>
    <sheet name="Segment EBITDA Detail History" sheetId="26" r:id="rId6"/>
    <sheet name="Income Statement History" sheetId="21" r:id="rId7"/>
    <sheet name="Balance Sheet History" sheetId="15" r:id="rId8"/>
    <sheet name="Cash Flow History" sheetId="24" r:id="rId9"/>
    <sheet name="EBITDA Reconciliation" sheetId="27" r:id="rId10"/>
    <sheet name="NonGAAP Financial Measures" sheetId="1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1234Graph_B" hidden="1">[1]soc1!#REF!</definedName>
    <definedName name="__123Graph_A" hidden="1">[1]soc1!#REF!</definedName>
    <definedName name="__123Graph_A1" hidden="1">[1]soc1!#REF!</definedName>
    <definedName name="__123Graph_AGraph1" hidden="1">[2]Daily!#REF!</definedName>
    <definedName name="__123Graph_AGraph2" hidden="1">[2]Daily!#REF!</definedName>
    <definedName name="__123Graph_AGraph7" hidden="1">[2]Daily!#REF!</definedName>
    <definedName name="__123Graph_AGraph8" hidden="1">[2]Daily!#REF!</definedName>
    <definedName name="__123Graph_AINC2" hidden="1">[3]הכנסות!#REF!</definedName>
    <definedName name="__123Graph_AINC3" hidden="1">[3]הכנסות!#REF!</definedName>
    <definedName name="__123Graph_AMULT" hidden="1">'[4]D - Beta'!$N$247:$N$269</definedName>
    <definedName name="__123Graph_B" hidden="1">[1]soc1!#REF!</definedName>
    <definedName name="__123Graph_B1" hidden="1">[1]soc1!#REF!</definedName>
    <definedName name="__123Graph_BINC2" hidden="1">[3]הכנסות!#REF!</definedName>
    <definedName name="__123Graph_C" hidden="1">[1]soc1!#REF!</definedName>
    <definedName name="__123Graph_CINC2" hidden="1">[3]הכנסות!#REF!</definedName>
    <definedName name="__123Graph_D" hidden="1">[1]soc1!#REF!</definedName>
    <definedName name="__123Graph_D1" hidden="1">[1]soc1!#REF!</definedName>
    <definedName name="__123Graph_DINC2" hidden="1">[3]הכנסות!#REF!</definedName>
    <definedName name="__123Graph_E" hidden="1">[1]soc1!#REF!</definedName>
    <definedName name="__123Graph_E1" hidden="1">[1]soc1!#REF!</definedName>
    <definedName name="__123Graph_EINC2" hidden="1">[3]הכנסות!#REF!</definedName>
    <definedName name="__123Graph_F" hidden="1">[1]soc1!#REF!</definedName>
    <definedName name="__123Graph_LBL_A" hidden="1">'[4]D - Beta'!$O$247:$O$269</definedName>
    <definedName name="__123Graph_LBL_AMULT" hidden="1">'[4]D - Beta'!$O$247:$O$269</definedName>
    <definedName name="__123Graph_X" hidden="1">[5]soc1!#REF!</definedName>
    <definedName name="__123Graph_XINC3" hidden="1">[3]הכנסות!#REF!</definedName>
    <definedName name="__123Graph_XMULT" hidden="1">'[4]D - Beta'!$M$247:$M$269</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[6]Sheet1!$B$101:$B$101</definedName>
    <definedName name="_123Graph_B" hidden="1">[1]soc1!#REF!</definedName>
    <definedName name="_123Graph_F" hidden="1">[1]soc1!#REF!</definedName>
    <definedName name="_126_0_S" hidden="1">[7]FINANCIALS!#REF!</definedName>
    <definedName name="_127_0_S" hidden="1">[7]FINANCIALS!#REF!</definedName>
    <definedName name="_128_0_S" hidden="1">[7]FINANCIALS!#REF!</definedName>
    <definedName name="_129_0_S" hidden="1">[7]FINANCIALS!#REF!</definedName>
    <definedName name="_185_0_Table2_" hidden="1">[8]BEV!#REF!</definedName>
    <definedName name="_186_0_Table2_" hidden="1">[8]BEV!#REF!</definedName>
    <definedName name="_187_0_Table2_" hidden="1">[8]BEV!#REF!</definedName>
    <definedName name="_188_0_Table2_" hidden="1">[8]BEV!#REF!</definedName>
    <definedName name="_244_0_Table2_" hidden="1">[8]BEV!#REF!</definedName>
    <definedName name="_245_0_Table2_" hidden="1">[8]BEV!#REF!</definedName>
    <definedName name="_246_0_Table2_" hidden="1">[8]BEV!#REF!</definedName>
    <definedName name="_247_0_Table2_" hidden="1">[8]BEV!#REF!</definedName>
    <definedName name="_56_0_Table2_" hidden="1">[8]BEV!#REF!</definedName>
    <definedName name="_57_0_Table2_" hidden="1">[8]BEV!#REF!</definedName>
    <definedName name="_58_0_Table2_" hidden="1">[8]BEV!#REF!</definedName>
    <definedName name="_59_0_Table2_" hidden="1">[8]BEV!#REF!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[9]Menu!$C$17</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[1]soc1!#REF!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[10]Sheet1!$B$101:$B$101</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[11]!ChangeRange</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[12]Reference!$E$4</definedName>
    <definedName name="CompanyName" hidden="1">[12]Reference!$D$4</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[11]!ContentsHelp</definedName>
    <definedName name="CreateTable" hidden="1">[11]!CreateTable</definedName>
    <definedName name="CurrencyID" hidden="1">[12]Reference!$H$4</definedName>
    <definedName name="CurrencyUnits" hidden="1">[12]Reference!$C$99</definedName>
    <definedName name="cvb" localSheetId="0" hidden="1">{"YTDONLY",#N/A,FALSE,"09-SUM  ";"REGULAR1",#N/A,FALSE,"09-SUM  "}</definedName>
    <definedName name="cvb" hidden="1">{"YTDONLY",#N/A,FALSE,"09-SUM  ";"REGULAR1",#N/A,FALSE,"09-SUM  "}</definedName>
    <definedName name="d" hidden="1">[1]soc1!#REF!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[11]!DeleteRange</definedName>
    <definedName name="DeleteTable" hidden="1">[11]!DeleteTable</definedName>
    <definedName name="dev_tech" hidden="1">[13]BEV!#REF!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[14]ORLANDO!#REF!</definedName>
    <definedName name="dist_vlalue" hidden="1">[15]BS!#REF!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[1]soc1!#REF!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[1]soc1!#REF!</definedName>
    <definedName name="FD" hidden="1">'[16]FDCD OCT'!$C$38</definedName>
    <definedName name="FD.XLS" hidden="1">'[16]FDCD OCT'!$C$385:$I$518</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[1]soc1!#REF!</definedName>
    <definedName name="gfgfsd" hidden="1">'[17]Balance sheet'!#REF!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[5]QUERY!#REF!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[18]BS!#REF!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[11]!MerrillPrintIt</definedName>
    <definedName name="mmm" localSheetId="0" hidden="1">{"AnnMarg",#N/A,FALSE,"FALCON";"Q",#N/A,FALSE,"Qtrs."}</definedName>
    <definedName name="mmm" hidden="1">{"AnnMarg",#N/A,FALSE,"FALCON";"Q",#N/A,FALSE,"Qtrs."}</definedName>
    <definedName name="Month" hidden="1">[12]Reference!$C$75</definedName>
    <definedName name="MonthAndYear" hidden="1">[12]Reference!$F$75</definedName>
    <definedName name="MonthIndex" hidden="1">[12]Reference!$F$4</definedName>
    <definedName name="MonthList" hidden="1">[19]Reference!$C$60:$C$71</definedName>
    <definedName name="Monthly" localSheetId="0" hidden="1">{"YTDONLY",#N/A,FALSE,"09-SUM  ";"REGULAR1",#N/A,FALSE,"09-SUM  "}</definedName>
    <definedName name="Monthly" hidden="1">{"YTDONLY",#N/A,FALSE,"09-SUM  ";"REGULAR1",#N/A,FALSE,"09-SUM  "}</definedName>
    <definedName name="MonthTextLen" hidden="1">[12]Reference!$C$96</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[11]!NewRange</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_xlnm.Print_Area" localSheetId="7">'Balance Sheet History'!$A$1:$M$42</definedName>
    <definedName name="_xlnm.Print_Area" localSheetId="8">'Cash Flow History'!$A$1:$M$77</definedName>
    <definedName name="_xlnm.Print_Area" localSheetId="0">Cover!$A$1:$P$11</definedName>
    <definedName name="_xlnm.Print_Area" localSheetId="9">'EBITDA Reconciliation'!$A$1:$O$28</definedName>
    <definedName name="_xlnm.Print_Area" localSheetId="6">'Income Statement History'!$A$1:$M$145</definedName>
    <definedName name="_xlnm.Print_Area" localSheetId="10">'NonGAAP Financial Measures'!$A$1:$B$25</definedName>
    <definedName name="_xlnm.Print_Area" localSheetId="1">'Operating Results'!$A$1:$J$45</definedName>
    <definedName name="_xlnm.Print_Area" localSheetId="4">'REI Investment Segment Detail'!$A$1:$M$42</definedName>
    <definedName name="_xlnm.Print_Area" localSheetId="5">'Segment EBITDA Detail History'!$A$1:$M$131</definedName>
    <definedName name="_xlnm.Print_Area" localSheetId="2">'Segment Results'!$A$1:$K$37</definedName>
    <definedName name="_xlnm.Print_Area" localSheetId="3">'Segment Revenue Detail History'!$A$1:$M$83</definedName>
    <definedName name="_xlnm.Print_Titles" localSheetId="6">'Income Statement History'!$1:$3</definedName>
    <definedName name="_xlnm.Print_Titles" localSheetId="5">'Segment EBITDA Detail History'!$1:$3</definedName>
    <definedName name="_xlnm.Print_Titles" localSheetId="3">'Segment Revenue Detail History'!$1:$3</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[11]!RedefinePrintTableRange</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[20]soc1!#REF!</definedName>
    <definedName name="sdf" localSheetId="0" hidden="1">{"YTDONLY",#N/A,FALSE,"09-SUM  ";"REGULAR1",#N/A,FALSE,"09-SUM  "}</definedName>
    <definedName name="sdf" hidden="1">{"YTDONLY",#N/A,FALSE,"09-SUM  ";"REGULAR1",#N/A,FALSE,"09-SUM  "}</definedName>
    <definedName name="Segment_3mo_CY" comment="Segment table CY 3 months">'Segment Results'!$A$3:$K$36</definedName>
    <definedName name="Segment_3mo_PY" comment="Segment table PY 3 months" localSheetId="8">'Segment Results'!#REF!</definedName>
    <definedName name="Segment_3mo_PY" comment="Segment table PY 3 months" localSheetId="0">'[21]Segment Results'!#REF!</definedName>
    <definedName name="Segment_3mo_PY" comment="Segment table PY 3 months" localSheetId="4">'[22]Segment Results'!#REF!</definedName>
    <definedName name="Segment_3mo_PY" comment="Segment table PY 3 months" localSheetId="5">'[23]Segment Results'!#REF!</definedName>
    <definedName name="Segment_3mo_PY" comment="Segment table PY 3 months">'Segment Results'!#REF!</definedName>
    <definedName name="Segment_YTD_CY" comment="Segment table CY YTD" localSheetId="8">'Segment Results'!#REF!</definedName>
    <definedName name="Segment_YTD_CY" comment="Segment table CY YTD" localSheetId="0">'[21]Segment Results'!#REF!</definedName>
    <definedName name="Segment_YTD_CY" comment="Segment table CY YTD" localSheetId="4">'[22]Segment Results'!#REF!</definedName>
    <definedName name="Segment_YTD_CY" comment="Segment table CY YTD" localSheetId="5">'[23]Segment Results'!#REF!</definedName>
    <definedName name="Segment_YTD_CY" comment="Segment table CY YTD">'Segment Results'!#REF!</definedName>
    <definedName name="Segment_YTD_PY" comment="Segment table PY YTD" localSheetId="8">'Segment Results'!#REF!</definedName>
    <definedName name="Segment_YTD_PY" comment="Segment table PY YTD" localSheetId="0">'[21]Segment Results'!#REF!</definedName>
    <definedName name="Segment_YTD_PY" comment="Segment table PY YTD" localSheetId="4">'[22]Segment Results'!#REF!</definedName>
    <definedName name="Segment_YTD_PY" comment="Segment table PY YTD" localSheetId="5">'[23]Segment Results'!#REF!</definedName>
    <definedName name="Segment_YTD_PY" comment="Segment table PY YTD">'Segment Results'!#REF!</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[24]BEV!#REF!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[25]Reference!$C$4</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[9]Menu!$C$19</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[26]ETD!$A$1:$IV$2,[26]ETD!$A$13:$IV$14,[26]ETD!$A$29:$IV$29</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'[27]2. Perm Analysis'!#REF!</definedName>
    <definedName name="XREF_COLUMN_2" hidden="1">'[28]A-DTA Samples'!$C$1:$C$65536</definedName>
    <definedName name="XREF_COLUMN_5" hidden="1">'[27]3. Temp Analysis'!#REF!</definedName>
    <definedName name="XRefColumnsCount" hidden="1">5</definedName>
    <definedName name="XRefCopy10" hidden="1">'[27]3. Temp Analysis'!#REF!</definedName>
    <definedName name="XRefCopy1Row" hidden="1">#REF!</definedName>
    <definedName name="XRefCopy2" hidden="1">'[29]130.1 - Tax Account RF'!#REF!</definedName>
    <definedName name="XRefCopy28Row" hidden="1">[30]XREF!#REF!</definedName>
    <definedName name="XRefCopy2Row" hidden="1">#REF!</definedName>
    <definedName name="XRefCopy3" hidden="1">'[29]130.1 - Tax Account RF'!#REF!</definedName>
    <definedName name="XRefCopy3Row" hidden="1">#REF!</definedName>
    <definedName name="XRefCopy4" hidden="1">'[29]130.1 - Tax Account RF'!#REF!</definedName>
    <definedName name="XRefCopy4Row" hidden="1">#REF!</definedName>
    <definedName name="XRefCopy5" hidden="1">'[28]A-DTA Samples'!$B$6</definedName>
    <definedName name="XRefCopy8Row" hidden="1">[30]XREF!#REF!</definedName>
    <definedName name="XRefCopy9" hidden="1">'[27]3. Temp Analysis'!#REF!</definedName>
    <definedName name="XRefCopyRangeCount" hidden="1">32</definedName>
    <definedName name="XRefPaste10" hidden="1">'[27]3. Temp Analysis'!#REF!</definedName>
    <definedName name="XRefPaste11" hidden="1">'[27]3. Temp Analysis'!#REF!</definedName>
    <definedName name="XRefPaste12" hidden="1">'[27]3. Temp Analysis'!#REF!</definedName>
    <definedName name="XRefPaste2" hidden="1">'[28]A-DTA Samples'!#REF!</definedName>
    <definedName name="XRefPaste2Row" hidden="1">#REF!</definedName>
    <definedName name="XRefPaste4" hidden="1">'[27]3. Temp Analysis'!#REF!</definedName>
    <definedName name="XRefPaste5" hidden="1">'[27]3. Temp Analysis'!#REF!</definedName>
    <definedName name="XRefPaste6" hidden="1">'[27]3. Temp Analysis'!#REF!</definedName>
    <definedName name="XRefPaste7" hidden="1">'[27]3. Temp Analysis'!#REF!</definedName>
    <definedName name="XRefPaste8" hidden="1">'[27]3. Temp Analysis'!#REF!</definedName>
    <definedName name="XRefPaste9" hidden="1">'[27]3. Temp Analysis'!#REF!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'[31]FD Stats FRB_2010'!$A$40</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'[32]Cogent P&amp;L'!#REF!,'[32]Cogent P&amp;L'!#REF!,'[32]Cogent P&amp;L'!#REF!,'[32]Cogent P&amp;L'!#REF!,'[32]Cogent P&amp;L'!#REF!,'[32]Cogent P&amp;L'!#REF!,'[32]Cogent P&amp;L'!#REF!</definedName>
    <definedName name="Z_0B6B4B97_0A7F_41DF_9662_5DB5B96724C7_.wvu.PrintArea" hidden="1">#REF!</definedName>
    <definedName name="Z_0B6B4B97_0A7F_41DF_9662_5DB5B96724C7_.wvu.PrintTitles" hidden="1">#REF!</definedName>
    <definedName name="Z_0B6B4B97_0A7F_41DF_9662_5DB5B96724C7_.wvu.Rows" hidden="1">'[32]Cogent P&amp;L'!#REF!</definedName>
    <definedName name="Z_0E7486A7_4B83_4690_AB9A_7DCEC766CF83_.wvu.Cols" hidden="1">'[32]KMBS P&amp;L'!$C$1:$C$65536,'[32]KMBS P&amp;L'!$D$1:$E$65536,'[32]KMBS P&amp;L'!$K$1:$K$65536,'[32]KMBS P&amp;L'!$L$1:$M$65536,'[32]KMBS P&amp;L'!$R$1:$R$65536,'[32]KMBS P&amp;L'!$S$1:$S$65536,'[32]KMBS P&amp;L'!#REF!</definedName>
    <definedName name="Z_0E7486A7_4B83_4690_AB9A_7DCEC766CF83_.wvu.PrintArea" hidden="1">#REF!</definedName>
    <definedName name="Z_0E7486A7_4B83_4690_AB9A_7DCEC766CF83_.wvu.PrintTitles" hidden="1">#REF!</definedName>
    <definedName name="Z_0E7486A7_4B83_4690_AB9A_7DCEC766CF83_.wvu.Rows" hidden="1">'[32]KMBS P&amp;L'!#REF!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'[32]KMBS P&amp;L'!#REF!,'[32]KMBS P&amp;L'!#REF!,'[32]KMBS P&amp;L'!#REF!,'[32]KMBS P&amp;L'!#REF!,'[32]KMBS P&amp;L'!#REF!,'[32]KMBS P&amp;L'!#REF!,'[32]KMBS P&amp;L'!#REF!</definedName>
    <definedName name="Z_417E2DDD_6A67_4B58_84C7_3D5CDF17F580_.wvu.PrintArea" hidden="1">#REF!</definedName>
    <definedName name="Z_417E2DDD_6A67_4B58_84C7_3D5CDF17F580_.wvu.PrintTitles" hidden="1">#REF!</definedName>
    <definedName name="Z_417E2DDD_6A67_4B58_84C7_3D5CDF17F580_.wvu.Rows" hidden="1">'[32]KMBS P&amp;L'!#REF!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'[32]Cogent P&amp;L'!$C$1:$C$65536,'[32]Cogent P&amp;L'!$D$1:$E$65536,'[32]Cogent P&amp;L'!$K$1:$K$65536,'[32]Cogent P&amp;L'!$L$1:$M$65536,'[32]Cogent P&amp;L'!$R$1:$R$65536,'[32]Cogent P&amp;L'!$S$1:$S$65536,'[32]Cogent P&amp;L'!#REF!</definedName>
    <definedName name="Z_716DE069_AE05_483A_A43C_06293A9811DB_.wvu.PrintArea" hidden="1">#REF!</definedName>
    <definedName name="Z_716DE069_AE05_483A_A43C_06293A9811DB_.wvu.PrintTitles" hidden="1">#REF!</definedName>
    <definedName name="Z_716DE069_AE05_483A_A43C_06293A9811DB_.wvu.Rows" hidden="1">'[32]Cogent P&amp;L'!#REF!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[26]Cons!$A$1:$IV$2,[26]Cons!$A$31:$IV$34</definedName>
    <definedName name="Z_C12274AE_2A86_11D1_8551_0001C85657D0_.wvu.Rows" hidden="1">[26]Cons!$A$1:$IV$2,[26]Cons!$A$5:$IV$13,[26]Cons!$A$31:$IV$33</definedName>
    <definedName name="Z_C12274AF_2A86_11D1_8551_0001C85657D0_.wvu.Rows" hidden="1">[26]Cons!$A$1:$IV$2,[26]Cons!$A$9:$IV$14,[26]Cons!$A$29:$IV$29</definedName>
    <definedName name="Z_C12274B0_2A86_11D1_8551_0001C85657D0_.wvu.Rows" hidden="1">[26]ETD!$A$1:$IV$2,[26]ETD!$A$13:$IV$14,[26]ETD!$A$29:$IV$29</definedName>
    <definedName name="Z_C12274B1_2A86_11D1_8551_0001C85657D0_.wvu.Rows" hidden="1">[26]Cons!$A$1:$IV$2,[26]Cons!$A$5:$IV$10,[26]Cons!$A$14:$IV$14,[26]Cons!$A$31:$IV$33</definedName>
    <definedName name="Z_C12274B2_2A86_11D1_8551_0001C85657D0_.wvu.Rows" hidden="1">[26]Cons!$A$1:$IV$2,[26]Cons!$A$13:$IV$14,[26]Cons!$A$31:$IV$36</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'[33]Reporting Package'!#REF!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'[33]Reporting Package'!#REF!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iterate="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7" i="23" l="1"/>
  <c r="M37" i="23"/>
  <c r="L37" i="23"/>
  <c r="N36" i="23"/>
  <c r="M36" i="23"/>
  <c r="L36" i="23"/>
  <c r="N35" i="23"/>
  <c r="M35" i="23"/>
  <c r="N34" i="23"/>
  <c r="M34" i="23"/>
  <c r="L34" i="23"/>
  <c r="K37" i="23"/>
  <c r="K36" i="23"/>
  <c r="K35" i="23"/>
  <c r="K34" i="23"/>
  <c r="J37" i="23"/>
  <c r="J36" i="23"/>
  <c r="J35" i="23"/>
  <c r="J34" i="23"/>
  <c r="I36" i="23"/>
  <c r="I37" i="23"/>
  <c r="H37" i="23"/>
  <c r="H36" i="23"/>
  <c r="H35" i="23"/>
  <c r="G37" i="23"/>
  <c r="G36" i="23"/>
  <c r="F35" i="23"/>
  <c r="E35" i="23" s="1"/>
  <c r="F36" i="23"/>
  <c r="E36" i="23" s="1"/>
  <c r="F37" i="23"/>
  <c r="E37" i="23" s="1"/>
  <c r="F34" i="23"/>
  <c r="E34" i="23" s="1"/>
  <c r="N17" i="23"/>
  <c r="M17" i="23"/>
  <c r="L17" i="23"/>
  <c r="L19" i="23" s="1"/>
  <c r="J17" i="23"/>
  <c r="K17" i="23" s="1"/>
  <c r="I17" i="23"/>
  <c r="I19" i="23" s="1"/>
  <c r="H17" i="23"/>
  <c r="G17" i="23"/>
  <c r="G19" i="23" s="1"/>
  <c r="N18" i="23"/>
  <c r="M18" i="23"/>
  <c r="K18" i="23"/>
  <c r="H18" i="23"/>
  <c r="E18" i="23"/>
  <c r="E19" i="23" s="1"/>
  <c r="E17" i="23"/>
  <c r="F17" i="23" s="1"/>
  <c r="N19" i="23" l="1"/>
  <c r="F18" i="23"/>
  <c r="F19" i="23" s="1"/>
  <c r="H19" i="23"/>
  <c r="M19" i="23"/>
  <c r="K19" i="23"/>
  <c r="J19" i="23"/>
</calcChain>
</file>

<file path=xl/sharedStrings.xml><?xml version="1.0" encoding="utf-8"?>
<sst xmlns="http://schemas.openxmlformats.org/spreadsheetml/2006/main" count="669" uniqueCount="323">
  <si>
    <t>CBRE Q3 2021 Supplemental Disclosure</t>
  </si>
  <si>
    <t xml:space="preserve">Local currency percent changes are non-GAAP measures.  These percent changes are calculated by comparing current year quarter results at </t>
  </si>
  <si>
    <t>prior year quarter exchange rates versus prior year quarter results. For example, Q3 2021 compares to Q3 2020 results at Q3 2020 exchange rates.</t>
  </si>
  <si>
    <t>Due to rounding, numbers presented throughout this document may not add up precisely to the totals provided and percentages may not precisely reflect the</t>
  </si>
  <si>
    <t>absolute figures.</t>
  </si>
  <si>
    <t>Operating Results</t>
  </si>
  <si>
    <t>(in millions, except per share data)</t>
  </si>
  <si>
    <t xml:space="preserve"> </t>
  </si>
  <si>
    <t>GAAP                           Consolidated</t>
  </si>
  <si>
    <t>Depreciation &amp; Amortization</t>
  </si>
  <si>
    <t>Fair value adjustments to real estate assets acquired in the Telford Acquisition that were sold in period</t>
  </si>
  <si>
    <t>Carried Interest</t>
  </si>
  <si>
    <t>Integration and other costs related to acquisitions</t>
  </si>
  <si>
    <t>Tax impact of adjusted items</t>
  </si>
  <si>
    <t>Adjusted Consolidated</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</si>
  <si>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</si>
  <si>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</si>
  <si>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</si>
  <si>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</si>
  <si>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</si>
  <si>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</si>
  <si>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</si>
  <si>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</si>
  <si>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</si>
  <si>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</si>
  <si>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Equity income from unconsolidated subsidiaries</t>
  </si>
  <si>
    <t>Other income</t>
  </si>
  <si>
    <t>Interest expense, net of interest income</t>
  </si>
  <si>
    <t>Write-off of financing costs on extinguished debt</t>
  </si>
  <si>
    <t>Income before provision for income taxes</t>
  </si>
  <si>
    <t>Provision for income taxes</t>
  </si>
  <si>
    <t>Net income</t>
  </si>
  <si>
    <t>Less: Net income attributable to   
   non-controlling interests</t>
  </si>
  <si>
    <t xml:space="preserve">Net income attributable to CBRE Group, Inc. </t>
  </si>
  <si>
    <t>Add:</t>
  </si>
  <si>
    <t>EBITDA</t>
  </si>
  <si>
    <t>Weighted avg. shares outstanding for diluted EPS</t>
  </si>
  <si>
    <t>Diluted EPS attributed to CBRE Group, Inc.</t>
  </si>
  <si>
    <t>(1) Prior to Q3 2020, calculation of tax rate adjusts profit before taxes to remove the portion attributable to non-controlling interests.</t>
  </si>
  <si>
    <t>Segment Results</t>
  </si>
  <si>
    <t>($ in millions)</t>
  </si>
  <si>
    <t>For The Three Months Ended September 30, 2021</t>
  </si>
  <si>
    <t>Global</t>
  </si>
  <si>
    <t>Corporate,</t>
  </si>
  <si>
    <t>Advisory</t>
  </si>
  <si>
    <t>Workplace</t>
  </si>
  <si>
    <t>Real Estate</t>
  </si>
  <si>
    <t>Other and</t>
  </si>
  <si>
    <t>Services</t>
  </si>
  <si>
    <t>Solutions</t>
  </si>
  <si>
    <t>Investments</t>
  </si>
  <si>
    <t>Eliminations</t>
  </si>
  <si>
    <t>Consolidated</t>
  </si>
  <si>
    <t>Revenue:</t>
  </si>
  <si>
    <t xml:space="preserve">Costs and expenses: </t>
  </si>
  <si>
    <t xml:space="preserve">Operating, administrative and other </t>
  </si>
  <si>
    <t xml:space="preserve">Depreciation and amortization </t>
  </si>
  <si>
    <t>Equity income (loss) from unconsolidated subsidiaries</t>
  </si>
  <si>
    <t>Less: Net income attributable to non-controlling interests</t>
  </si>
  <si>
    <t>Add-back: Depreciation and amortization</t>
  </si>
  <si>
    <t>Adjustments:</t>
  </si>
  <si>
    <t>Carried interest incentive compensation expense to align with the timing of associated revenue</t>
  </si>
  <si>
    <t>Impact of fair value adjustments to real estate assets
   acquired in the Telford Acquisition (purchase accounting)
   that were sold in period</t>
  </si>
  <si>
    <t>Segment operating profit (loss)</t>
  </si>
  <si>
    <t>Adjusted EBITDA</t>
  </si>
  <si>
    <t>Segment Revenue Detail History</t>
  </si>
  <si>
    <t>Q1 2019</t>
  </si>
  <si>
    <t>Q2 2019</t>
  </si>
  <si>
    <t>Q3 2019</t>
  </si>
  <si>
    <t>Q4 2019</t>
  </si>
  <si>
    <t>Q1 2020</t>
  </si>
  <si>
    <t>Q2 2020</t>
  </si>
  <si>
    <t>Q3 2020</t>
  </si>
  <si>
    <t>Q4 2020</t>
  </si>
  <si>
    <t>Q1 2021</t>
  </si>
  <si>
    <t>Q2 2021</t>
  </si>
  <si>
    <t>Q3 2021</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</si>
  <si>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</si>
  <si>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</si>
  <si>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</si>
  <si>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</si>
  <si>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</si>
  <si>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</si>
  <si>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</si>
  <si>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</si>
  <si>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</si>
  <si>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</si>
  <si>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</si>
  <si>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</si>
  <si>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</si>
  <si>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</si>
  <si>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Less: Cost of revenue</t>
  </si>
  <si>
    <t>Add: Gain (loss) on disposition of real estate</t>
  </si>
  <si>
    <t>Add: Equity income from unconsolidated subsidiaries</t>
  </si>
  <si>
    <t>Less: Non-controlling interests income (loss)</t>
  </si>
  <si>
    <t>Add: Purchase accounting step up impact</t>
  </si>
  <si>
    <t>Total adjusted revenue</t>
  </si>
  <si>
    <t>ADVISORY SERVICES ($USD VS. PRIOR YEAR)</t>
  </si>
  <si>
    <t>GLOBAL WORKPLACE SOLUTIONS ($USD VS. PRIOR YEAR)</t>
  </si>
  <si>
    <t>REAL ESTATE INVESTMENTS ($USD VS. PRIOR YEAR)</t>
  </si>
  <si>
    <t>n/m</t>
  </si>
  <si>
    <t>ADVISORY SERVICES (LOCAL CURRENCY VS. PRIOR YEAR)</t>
  </si>
  <si>
    <t>GLOBAL WORKPLACE SOLUTIONS (LOCAL CURRENCY VS. PRIOR YEAR)</t>
  </si>
  <si>
    <t>REAL ESTATE INVESTMENTS (LOCAL CURRENCY VS. PRIOR YEAR)</t>
  </si>
  <si>
    <t>Assets under management ($ in billions)</t>
  </si>
  <si>
    <t>Development services line of business ($ in millions)</t>
  </si>
  <si>
    <t>Investment management line of business ($ in millions)</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</si>
  <si>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</si>
  <si>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</si>
  <si>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(3) Beginning in Q4 2019, includes guarantees associated with Telford Homes, which we acquired on October 1, 2019.</t>
  </si>
  <si>
    <t>(4) Excludes securities business.</t>
  </si>
  <si>
    <t>Segment Operating Profit Detail History</t>
  </si>
  <si>
    <t>CBRE SEGMENT TOTAL</t>
  </si>
  <si>
    <t>Gain (loss) on disposition of real estate</t>
  </si>
  <si>
    <t>Other income (loss)</t>
  </si>
  <si>
    <t>Less: Net income (loss) attributable to non-controlling interests</t>
  </si>
  <si>
    <t>Add-back: Asset impairments</t>
  </si>
  <si>
    <t>Adjusted EBITDA margin (net revenue)</t>
  </si>
  <si>
    <t>Segment Operating Profit</t>
  </si>
  <si>
    <t>Segment Operating Profit margin (revenue)</t>
  </si>
  <si>
    <t>Segment Operating Profit margin (net revenue)</t>
  </si>
  <si>
    <t>Less: Net (loss) income attributable to non-controlling interests</t>
  </si>
  <si>
    <t>Operating income (loss)</t>
  </si>
  <si>
    <t>Adjusted revenue</t>
  </si>
  <si>
    <t>Segment Operating Profit margin (adjusted revenue)</t>
  </si>
  <si>
    <t>CORPORATE, OTHER AND ELIMINATIONS</t>
  </si>
  <si>
    <t>Operating Loss</t>
  </si>
  <si>
    <t>Segment Operating Loss</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</si>
  <si>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</si>
  <si>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t>associated with workforce optimization efforts in response to the Covid-19 pandemic, costs associated with certain transformation initiatives that will allow the company to reduce costs, streamline operations and support future growth, and other non-recurring costs.</t>
  </si>
  <si>
    <t>Income Statement History</t>
  </si>
  <si>
    <t>GAAP CONSOLIDATED INCOME STATEMENT</t>
  </si>
  <si>
    <t xml:space="preserve">Adjustments to net income attributable to CBRE Group, Inc. </t>
  </si>
  <si>
    <t>Adjustments To EBITDA</t>
  </si>
  <si>
    <t>Adjustments to diluted EPS attributed to CBRE Group, Inc.</t>
  </si>
  <si>
    <t>ADJUSTED CONSOLIDATED INCOME STATEMENT</t>
  </si>
  <si>
    <t>Adjusted net income attributable to CBRE Group, Inc.</t>
  </si>
  <si>
    <t>(1) Calculation of tax rate adjusts profit before taxes to remove the portion attributable to non-controlling interests as noted below:</t>
  </si>
  <si>
    <t>(2)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</si>
  <si>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</si>
  <si>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</si>
  <si>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</si>
  <si>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</si>
  <si>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</si>
  <si>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</si>
  <si>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N/M = Not Meaningful</t>
  </si>
  <si>
    <t>Balance Sheet History</t>
  </si>
  <si>
    <t>ASSETS</t>
  </si>
  <si>
    <t>Restricted cash</t>
  </si>
  <si>
    <t>Receivables, net</t>
  </si>
  <si>
    <t>Contract assets</t>
  </si>
  <si>
    <t>Income taxes receivable</t>
  </si>
  <si>
    <t>Property and equipment, net</t>
  </si>
  <si>
    <t>Goodwill and other intangibles, net</t>
  </si>
  <si>
    <t>Investments in and advances to unconsolidated subs</t>
  </si>
  <si>
    <t>Investments held in trust - special purpose acquisition company</t>
  </si>
  <si>
    <t>Other assets, net</t>
  </si>
  <si>
    <t>Total Assets</t>
  </si>
  <si>
    <t>LIABILITIES</t>
  </si>
  <si>
    <t>Current liabilities, ex-debt</t>
  </si>
  <si>
    <t>Revolving credit facility</t>
  </si>
  <si>
    <t>Senior term loans, net</t>
  </si>
  <si>
    <t>Other debt</t>
  </si>
  <si>
    <t>Other long-term liabilities</t>
  </si>
  <si>
    <t>Total Liabilities</t>
  </si>
  <si>
    <t>Non-controlling interest subject to redemption</t>
  </si>
  <si>
    <t>EQUITY</t>
  </si>
  <si>
    <t>CBRE Group, Inc. stockholders' equity</t>
  </si>
  <si>
    <t>Non-controlling interests</t>
  </si>
  <si>
    <t>TOTAL EQUITY</t>
  </si>
  <si>
    <t>TOTAL LIABILITIES AND EQUITY</t>
  </si>
  <si>
    <t>(1) Includes $92.2 million and $102.9 million of cash in consolidated funds and other entities not available for company use as of September 30, 2021 and December 31, 2020, respectively.</t>
  </si>
  <si>
    <t>(2) Represents loan receivables, the majority of which are offset by borrowings under related warehouse line of credit facilities.</t>
  </si>
  <si>
    <t>Cash Flow History</t>
  </si>
  <si>
    <t>YTD 2019</t>
  </si>
  <si>
    <t>YTD 2020</t>
  </si>
  <si>
    <t>CASH FLOWS FROM OPERATING ACTIVITIES:</t>
  </si>
  <si>
    <t>Adjustments to reconcile net income to net cash (used in) provided by operating activities:</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</si>
  <si>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</si>
  <si>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</si>
  <si>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</si>
  <si>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Asset impairments</t>
  </si>
  <si>
    <t xml:space="preserve">   Gain associated with remeasuring our investment in a joint venture entity to fair value 
      at the date we acquired the remaining interest</t>
  </si>
  <si>
    <t xml:space="preserve">   Net realized and unrealized (gains) losses, primarily from investments</t>
  </si>
  <si>
    <t xml:space="preserve">   (Recovery of) provision for doubtful accounts</t>
  </si>
  <si>
    <t xml:space="preserve">   Net compensation expense (reversal) for equity awards</t>
  </si>
  <si>
    <t xml:space="preserve">   Equity income from unconsolidated subsidiaries</t>
  </si>
  <si>
    <t>Distribution of earnings from unconsolidated subsidiaries</t>
  </si>
  <si>
    <t>Proceeds from sale of mortgage loans</t>
  </si>
  <si>
    <t>Origination of mortgage loans</t>
  </si>
  <si>
    <t>(Decrease) increase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</si>
  <si>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</si>
  <si>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</si>
  <si>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</si>
  <si>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</si>
  <si>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</si>
  <si>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(Increase) decrease in net income taxes receivable/payable</t>
  </si>
  <si>
    <t>Other operating activities, net</t>
  </si>
  <si>
    <t xml:space="preserve">   Net cash (used in) provided by operating activities</t>
  </si>
  <si>
    <t>CASH FLOWS FROM INVESTING ACTIVITIES:</t>
  </si>
  <si>
    <t>Capital expenditures (1)</t>
  </si>
  <si>
    <t>Acquisition of businesses, including net assets acquired, intangibles and goodwill, net of 
   cash acquired</t>
  </si>
  <si>
    <t>Contributions to unconsolidated subsidiaries</t>
  </si>
  <si>
    <t>Distributions from unconsolidated subsidiaries</t>
  </si>
  <si>
    <t>Purchase of cash and cash equivalents held in trust</t>
  </si>
  <si>
    <t>Other investing activities, net</t>
  </si>
  <si>
    <t xml:space="preserve">   Net cash used in investing activities</t>
  </si>
  <si>
    <t>CASH FLOWS FROM FINANCING ACTIVITIES:</t>
  </si>
  <si>
    <t>Proceeds from senior term loans</t>
  </si>
  <si>
    <t>Repayment of senior term loans</t>
  </si>
  <si>
    <t>Proceeds from revolving credit facility</t>
  </si>
  <si>
    <t>Repayment of revolving credit facility</t>
  </si>
  <si>
    <t>Repayment of 5.25% senior notes (including premium)</t>
  </si>
  <si>
    <t>Establishment of trust account for special purpose acquisition company</t>
  </si>
  <si>
    <t>Sales of non-controlling interest - special purpose acquisition company</t>
  </si>
  <si>
    <t>Proceeds from initial public offering, net of costs incurred</t>
  </si>
  <si>
    <t>Proceeds from notes payable on real estate</t>
  </si>
  <si>
    <t>Proceeds from issuance of 2.5% senior notes</t>
  </si>
  <si>
    <t>Repayments of notes payable on real estate</t>
  </si>
  <si>
    <t>Repayment of 5.00% senior notes (including premium)</t>
  </si>
  <si>
    <t>Repayment of debt assumed in acquisition of Telford Homes</t>
  </si>
  <si>
    <t>Repayment of debt assumed in acquisition of FacilitySource</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</si>
  <si>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</si>
  <si>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</si>
  <si>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</si>
  <si>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</si>
  <si>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</si>
  <si>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Payment of financing costs</t>
  </si>
  <si>
    <t>Other financing activities, net</t>
  </si>
  <si>
    <t xml:space="preserve">   Net cash provided by (used in) financing activities</t>
  </si>
  <si>
    <t>CASH AND CASH EQUIVALENTS AND RESTRICTED CASH, AT END OF PERIOD</t>
  </si>
  <si>
    <t>SUPPLEMENTAL DISCLOSURES OF CASH FLOW INFORMATION:</t>
  </si>
  <si>
    <t>Cash paid during the period for:</t>
  </si>
  <si>
    <t xml:space="preserve">   Interest</t>
  </si>
  <si>
    <t xml:space="preserve">   Income tax payments (refunds), net</t>
  </si>
  <si>
    <t xml:space="preserve">Reconciliation of net income to adjusted EBITDA </t>
  </si>
  <si>
    <t>Net income attributable to CBRE Group, Inc.</t>
  </si>
  <si>
    <t xml:space="preserve">     Depreciation and amortization</t>
  </si>
  <si>
    <t xml:space="preserve">     Asset impairments</t>
  </si>
  <si>
    <t xml:space="preserve">     Interest expense, net of interest income</t>
  </si>
  <si>
    <t xml:space="preserve">     Provision for income taxes</t>
  </si>
  <si>
    <t xml:space="preserve">     Write-off of financing costs on extinguished debt</t>
  </si>
  <si>
    <t xml:space="preserve">     Costs associated with our reorganization, including cost-savings initiatives</t>
  </si>
  <si>
    <t xml:space="preserve">     Costs incurred in connection with litgation settlement</t>
  </si>
  <si>
    <t xml:space="preserve">     Integration and other costs related to acquisitions</t>
  </si>
  <si>
    <t xml:space="preserve">     Costs associated with workforce optimization efforts</t>
  </si>
  <si>
    <t xml:space="preserve">     Costs associated with transformation initiatives</t>
  </si>
  <si>
    <t xml:space="preserve">     Costs incurred related to legal entity restructuring</t>
  </si>
  <si>
    <t xml:space="preserve">     Impact of fair value adjustments to real estate assets acquired in the Telford</t>
  </si>
  <si>
    <t xml:space="preserve">        Acquisition (purchase accounting) that were sold in period</t>
  </si>
  <si>
    <t xml:space="preserve">     Carried interest incentive compensation (reversal) expense</t>
  </si>
  <si>
    <t xml:space="preserve">        to align with the timing of associated revenue</t>
  </si>
  <si>
    <t>Non-GAAP Financial Measures</t>
  </si>
  <si>
    <t>The following measures are considered “non-GAAP financial measures” under SEC guidelines:</t>
  </si>
  <si>
    <t> </t>
  </si>
  <si>
    <t>(i)</t>
  </si>
  <si>
    <t>(ii)</t>
  </si>
  <si>
    <t>Adjusted revenue for the Real Estate Investments segment</t>
  </si>
  <si>
    <t>(iii)</t>
  </si>
  <si>
    <t>Net income attributable to CBRE Group, Inc., as adjusted (which we also refer to as “adjusted net income”)</t>
  </si>
  <si>
    <t>(iv)</t>
  </si>
  <si>
    <t>Diluted income per share attributable to CBRE Group, Inc. shareholders, as adjusted (which we also refer to as “adjusted earnings per share” or “adjusted EPS”)</t>
  </si>
  <si>
    <t>(v)</t>
  </si>
  <si>
    <t xml:space="preserve">Adjusted EBITDA </t>
  </si>
  <si>
    <t>(vi)</t>
  </si>
  <si>
    <t>Segment operating profit and segment operating profit on revenue and net revenue margins</t>
  </si>
  <si>
    <t>(vii)</t>
  </si>
  <si>
    <t>Free cash flow</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</si>
  <si>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</si>
  <si>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</si>
  <si>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 xml:space="preserve">With respect to net revenue: net revenue is gross revenue less zero margin client reimbured costs largely associated with employees that are dedicated to client facilities and subcontracted vendor work performed for clients. We believe that investors may find this measure useful to analyze the company's overall financial performance because it excludes costs reimburable by clients that have no margin, and as such provides greater visibility into the underlying performance of our business. Prior to 2021, the company utilized fee revenue to analyze the overall financial performance which reflected gross revenue less both client reimbursed costs largely associated with employees that are dedicated to client facilities and subcontracted vendor work performed for clients with no or minimal margin. </t>
  </si>
  <si>
    <t>With respect to adjusted revenue: the company believes that investors may find this measure useful to analyze the financial performance of our Real Estate Investments segment because it is more reflective of this segment’s total operations.</t>
  </si>
  <si>
    <t>With respect to adjusted net income, adjusted EPS, adjusted EBITDA, segment operating profit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segment operating profit and segment operating profit on revenue and net revenue margins—the effects of financings and income tax and the accounting effects of capital spending. All of these measures and adjusted revenue may vary for different companies for reasons unrelated to overall operating performance. In the case of adjusted EBITDA and segment operating profit, this measure is not intended to be a measure of free cash flow for our management’s discretionary use because it does not consider cash requirements such as tax and debt service payments. The adjusted EBITDA and segment operating profit measures calculated herein may also differ from the amounts calculated undersimilarly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adjusted EBITDA, segment operating profit and adjusted EPS as significant components when measuring our operating performance under our employee incentive compensation programs.</t>
  </si>
  <si>
    <t xml:space="preserve"> With respect to free cash flow, the company believes that investors may find this measure useful to analyze the cash flow generated from operations after accounting for cash outflows to support operations and capital expenditures. With respect to net debt (net cash), the company believes that investors use this measure when calculating the company’s net leverage ratio.
</t>
  </si>
  <si>
    <r>
      <t xml:space="preserve">Tax rate </t>
    </r>
    <r>
      <rPr>
        <vertAlign val="superscript"/>
        <sz val="8"/>
        <rFont val="Arial"/>
        <family val="2"/>
      </rPr>
      <t>(1)</t>
    </r>
  </si>
  <si>
    <r>
      <t xml:space="preserve">Adjustments </t>
    </r>
    <r>
      <rPr>
        <vertAlign val="superscript"/>
        <sz val="11"/>
        <rFont val="Arial"/>
        <family val="2"/>
      </rPr>
      <t>(1)</t>
    </r>
  </si>
  <si>
    <t xml:space="preserve">(1) In the fourth quarter of 2019, we changed our cash flow presentation (retroactive to January 1, 2019) to reflect internal capital expenditure spend within the investing section of the cash </t>
  </si>
  <si>
    <t xml:space="preserve">flow statement (previously such spend was included within the operating section of the cash flow statement). Accordingly, capital expenditures for the first three quarters of 2019 have </t>
  </si>
  <si>
    <t>been reclassified to conform with our new presentation. Internal capital expenditures prior to 2019 were deemed immaterial and accordingly, presentation for such years was not adjusted.</t>
  </si>
  <si>
    <t xml:space="preserve">      reorganization, including cost-savings initiatives, costs associated with workforce optimization efforts in response to the Covid-19 pandemic, costs associated with certain transformation</t>
  </si>
  <si>
    <t xml:space="preserve">      initiatives that will allow the company to reduce costs, streamline operations and support future growth, certain carried interest compensation expense (reversal) to align with the timing of</t>
  </si>
  <si>
    <t xml:space="preserve">      associated revenue, integration and other costs (gain) related to acquisitions, cost-elimination expenses and other non-recurring costs, as well as the associated impact to provision for </t>
  </si>
  <si>
    <t xml:space="preserve">      income taxes for these charges.  For Q4 2017, FY 2017, Q1 2018, Q4 2018 and FY 2018 also includes removal of tax impact associated with U.S. tax reform.</t>
  </si>
  <si>
    <r>
      <t xml:space="preserve">Tax rate </t>
    </r>
    <r>
      <rPr>
        <vertAlign val="superscript"/>
        <sz val="11"/>
        <rFont val="Arial"/>
        <family val="2"/>
      </rPr>
      <t>(1) (2)</t>
    </r>
  </si>
  <si>
    <t xml:space="preserve">(3) Adjustments include non-cash depreciation &amp; amortization expense related to certain assets attributable to acquisitions, 'non-cash asset impairments, costs associated with our </t>
  </si>
  <si>
    <r>
      <t xml:space="preserve">ADJUSTMENTS TO GAAP CONSOLIDATED </t>
    </r>
    <r>
      <rPr>
        <b/>
        <vertAlign val="superscript"/>
        <sz val="11"/>
        <rFont val="Arial"/>
        <family val="2"/>
      </rPr>
      <t>(3)</t>
    </r>
  </si>
  <si>
    <t>NET (DECREASE) INCREASE IN CASH AND CASH EQUIVALENTS AND RESTRICTED CASH</t>
  </si>
  <si>
    <t>CASH AND CASH EQUIVALENTS AND RESTRICTED CASH, AT BEGINNING OF PERIOD</t>
  </si>
  <si>
    <t xml:space="preserve">   Effect of currency exchange rate changes on cash and cash equivalents and    
   restricted cash</t>
  </si>
  <si>
    <t>(Decrease) increase in accounts payable and accrued expenses and other liabilities (including contract and lease liabilities)</t>
  </si>
  <si>
    <t>(Decrease) increase in compensation and employee benefits payable and accrued bonus and profit sharing</t>
  </si>
  <si>
    <t>Decrease (increase) in receivables, prepaid expenses and other assets (including contract and lease assets)</t>
  </si>
  <si>
    <t>Senior notes 4.875%, net</t>
  </si>
  <si>
    <t>Senior notes 2.500%, net</t>
  </si>
  <si>
    <r>
      <t xml:space="preserve">Cash and cash equivalents </t>
    </r>
    <r>
      <rPr>
        <vertAlign val="superscript"/>
        <sz val="11"/>
        <rFont val="Arial"/>
        <family val="2"/>
      </rPr>
      <t>(1)</t>
    </r>
  </si>
  <si>
    <t>Operating lease assets</t>
  </si>
  <si>
    <r>
      <t xml:space="preserve">Warehouse receivables and advance warehouse 
   funding </t>
    </r>
    <r>
      <rPr>
        <vertAlign val="superscript"/>
        <sz val="11"/>
        <rFont val="Arial"/>
        <family val="2"/>
      </rPr>
      <t>(2)</t>
    </r>
  </si>
  <si>
    <t>Operating lease liabilities</t>
  </si>
  <si>
    <r>
      <t xml:space="preserve">Warehouse lines of credit </t>
    </r>
    <r>
      <rPr>
        <vertAlign val="superscript"/>
        <sz val="11"/>
        <rFont val="Arial"/>
        <family val="2"/>
      </rPr>
      <t>(2)</t>
    </r>
    <r>
      <rPr>
        <sz val="11"/>
        <rFont val="Arial"/>
        <family val="2"/>
      </rPr>
      <t xml:space="preserve">                                                    </t>
    </r>
    <r>
      <rPr>
        <sz val="8"/>
        <rFont val="Arial"/>
        <family val="2"/>
      </rPr>
      <t>(which fund loans that U.S. Government Sponsored Enterprises have committed to purchase)</t>
    </r>
  </si>
  <si>
    <t>DEVELOPMENT SERVICES</t>
  </si>
  <si>
    <t>INVESTMENT MANAGEMENT</t>
  </si>
  <si>
    <t>CO-INVESTMENTS</t>
  </si>
  <si>
    <r>
      <t xml:space="preserve">Capital available to deploy ($ in billions) </t>
    </r>
    <r>
      <rPr>
        <vertAlign val="superscript"/>
        <sz val="11"/>
        <rFont val="Arial"/>
        <family val="2"/>
      </rPr>
      <t>(4)</t>
    </r>
  </si>
  <si>
    <r>
      <t xml:space="preserve">Guarantees ($ in millions) </t>
    </r>
    <r>
      <rPr>
        <vertAlign val="superscript"/>
        <sz val="11"/>
        <rFont val="Arial"/>
        <family val="2"/>
      </rPr>
      <t>(3)</t>
    </r>
  </si>
  <si>
    <r>
      <t xml:space="preserve">In-Process ($ in billions) </t>
    </r>
    <r>
      <rPr>
        <vertAlign val="superscript"/>
        <sz val="11"/>
        <rFont val="Arial"/>
        <family val="2"/>
      </rPr>
      <t>(2)</t>
    </r>
  </si>
  <si>
    <r>
      <t xml:space="preserve">Pipeline ($ in billions) </t>
    </r>
    <r>
      <rPr>
        <vertAlign val="superscript"/>
        <sz val="11"/>
        <rFont val="Arial"/>
        <family val="2"/>
      </rPr>
      <t>(1)</t>
    </r>
  </si>
  <si>
    <t>DEVELOPMENT IN-PROCESS PORTFOLIO TO OPERATING PROFIT CONVERSION</t>
  </si>
  <si>
    <t>Investment Management</t>
  </si>
  <si>
    <t>Hana</t>
  </si>
  <si>
    <t>Total REI Segment Revenue</t>
  </si>
  <si>
    <t>Real Estate Investments (REI) Segment Detail</t>
  </si>
  <si>
    <t>REVENUE BY REI BUSINESS LINE ($ IN MILLIONS)</t>
  </si>
  <si>
    <t>OPERATING PROFIT BY REI BUSINESS LINE ($ IN MILLIONS)</t>
  </si>
  <si>
    <t>Total REI Segment Operating Profit</t>
  </si>
  <si>
    <t>Global Real Estate Development</t>
  </si>
  <si>
    <t>Hana and Segment Overlead Operating Loss</t>
  </si>
  <si>
    <t>TRAILING 4-QUARTER OPERATING PROFIT BY REI BUSINESS LINE ($ IN MILLIONS)</t>
  </si>
  <si>
    <r>
      <t xml:space="preserve">Global Real Estate Development </t>
    </r>
    <r>
      <rPr>
        <vertAlign val="superscript"/>
        <sz val="11"/>
        <rFont val="Arial"/>
        <family val="2"/>
      </rPr>
      <t>(6)</t>
    </r>
  </si>
  <si>
    <t xml:space="preserve">(6) UK Development business incurred an operating loss of approximately $11 million in Q2 2020, largely attributable to operating challenges due to the Covid-19 pandemic. </t>
  </si>
  <si>
    <t xml:space="preserve">Trailing 4-Quarter Development Operating Profit ($ in millions) </t>
  </si>
  <si>
    <r>
      <t xml:space="preserve">Trailing 4-Quarter Average In-Process Portfolio to Development Operating Profit Conversion </t>
    </r>
    <r>
      <rPr>
        <vertAlign val="superscript"/>
        <sz val="11"/>
        <rFont val="Arial"/>
        <family val="2"/>
      </rPr>
      <t>(5)</t>
    </r>
  </si>
  <si>
    <t xml:space="preserve">(5) Calculated by dividing trailing 4-quarter development operating profit by the trailing 4-quarter average in-process portfolio. </t>
  </si>
  <si>
    <r>
      <t xml:space="preserve">Trailing 4-Quarter Average In-Process Portfolio ($ in billions) </t>
    </r>
    <r>
      <rPr>
        <vertAlign val="superscript"/>
        <sz val="11"/>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</si>
</sst>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 numFmtId="171" formatCode="#0.0%_);\(#0.0%\);&quot;--&quot;"/>
    <numFmt numFmtId="172" formatCode="0.0_);\(0.0\)"/>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theme="1"/>
      <name val="Arial"/>
      <family val="2"/>
    </font>
    <font>
      <sz val="11"/>
      <name val="Arial"/>
      <family val="2"/>
    </font>
    <font>
      <sz val="11"/>
      <color theme="1"/>
      <name val="Arial"/>
      <family val="2"/>
    </font>
    <font>
      <b/>
      <sz val="11"/>
      <color theme="0"/>
      <name val="Arial"/>
      <family val="2"/>
    </font>
    <font>
      <i/>
      <sz val="8"/>
      <color theme="1"/>
      <name val="Arial"/>
      <family val="2"/>
    </font>
    <font>
      <i/>
      <sz val="11"/>
      <color theme="1"/>
      <name val="Arial"/>
      <family val="2"/>
    </font>
    <font>
      <i/>
      <sz val="8"/>
      <color rgb="FF333333"/>
      <name val="Arial"/>
      <family val="2"/>
    </font>
    <font>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11"/>
      <color rgb="FFFF0000"/>
      <name val="Arial"/>
      <family val="2"/>
    </font>
    <font>
      <i/>
      <sz val="8"/>
      <name val="Arial"/>
      <family val="2"/>
    </font>
    <font>
      <b/>
      <sz val="11"/>
      <color rgb="FFFF0000"/>
      <name val="Arial"/>
      <family val="2"/>
    </font>
    <font>
      <i/>
      <sz val="11"/>
      <name val="Arial"/>
      <family val="2"/>
    </font>
    <font>
      <sz val="11"/>
      <color theme="1"/>
      <name val="Futura Bk BT"/>
      <family val="2"/>
    </font>
    <font>
      <sz val="11"/>
      <color rgb="FF00B050"/>
      <name val="Arial"/>
      <family val="2"/>
    </font>
    <font>
      <sz val="10"/>
      <color rgb="FF00B050"/>
      <name val="Times New Roman"/>
      <family val="1"/>
    </font>
    <font>
      <sz val="11"/>
      <color rgb="FF00B050"/>
      <name val="Calibri"/>
      <family val="2"/>
      <scheme val="minor"/>
    </font>
    <font>
      <sz val="11"/>
      <color rgb="FFFF0000"/>
      <name val="Calibri"/>
      <family val="2"/>
      <scheme val="minor"/>
    </font>
    <font>
      <sz val="8"/>
      <color rgb="FF00B050"/>
      <name val="Times New Roman"/>
      <family val="1"/>
    </font>
    <font>
      <sz val="10"/>
      <color rgb="FFFF0000"/>
      <name val="Arial"/>
      <family val="2"/>
    </font>
    <font>
      <sz val="11"/>
      <name val="Calibri"/>
      <family val="2"/>
      <scheme val="minor"/>
    </font>
    <font>
      <vertAlign val="superscript"/>
      <sz val="8"/>
      <name val="Arial"/>
      <family val="2"/>
    </font>
    <font>
      <sz val="8"/>
      <name val="Arial"/>
      <family val="2"/>
    </font>
    <font>
      <b/>
      <sz val="14"/>
      <name val="Arial"/>
      <family val="2"/>
    </font>
    <font>
      <vertAlign val="superscript"/>
      <sz val="11"/>
      <name val="Arial"/>
      <family val="2"/>
    </font>
    <font>
      <b/>
      <i/>
      <sz val="11"/>
      <name val="Arial"/>
      <family val="2"/>
    </font>
    <font>
      <b/>
      <vertAlign val="superscript"/>
      <sz val="11"/>
      <name val="Arial"/>
      <family val="2"/>
    </font>
    <font>
      <sz val="10"/>
      <color rgb="FF00B050"/>
      <name val="Arial"/>
      <family val="2"/>
    </font>
  </fonts>
  <fills count="5">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22" fillId="0" borderId="0"/>
  </cellStyleXfs>
  <cellXfs count="546">
    <xf numFmtId="0" fontId="0" fillId="0" borderId="0" xfId="0"/>
    <xf numFmtId="0" fontId="0" fillId="2" borderId="0" xfId="0" applyFill="1" applyAlignment="1">
      <alignment horizontal="right"/>
    </xf>
    <xf numFmtId="0" fontId="0" fillId="2" borderId="0" xfId="0" applyFill="1"/>
    <xf numFmtId="0" fontId="2" fillId="2" borderId="0" xfId="0" applyFont="1" applyFill="1"/>
    <xf numFmtId="0" fontId="7" fillId="2" borderId="0" xfId="0" applyFont="1" applyFill="1" applyAlignment="1">
      <alignment horizontal="left"/>
    </xf>
    <xf numFmtId="0" fontId="8" fillId="2" borderId="0" xfId="0" applyFont="1" applyFill="1"/>
    <xf numFmtId="167" fontId="8" fillId="2" borderId="0" xfId="0" applyNumberFormat="1" applyFont="1" applyFill="1"/>
    <xf numFmtId="0" fontId="8" fillId="2" borderId="5" xfId="0" applyFont="1" applyFill="1" applyBorder="1"/>
    <xf numFmtId="0" fontId="8" fillId="2" borderId="0" xfId="0" applyFont="1" applyFill="1" applyAlignment="1">
      <alignment horizontal="left"/>
    </xf>
    <xf numFmtId="0" fontId="8" fillId="2" borderId="0" xfId="0" applyFont="1" applyFill="1" applyAlignment="1">
      <alignment horizontal="right"/>
    </xf>
    <xf numFmtId="164" fontId="8" fillId="2" borderId="0" xfId="0" applyNumberFormat="1" applyFont="1" applyFill="1" applyAlignment="1">
      <alignment horizontal="center"/>
    </xf>
    <xf numFmtId="0" fontId="12" fillId="2" borderId="0" xfId="0" applyFont="1" applyFill="1" applyAlignment="1">
      <alignment horizontal="left"/>
    </xf>
    <xf numFmtId="0" fontId="11" fillId="2" borderId="0" xfId="0" applyFont="1" applyFill="1"/>
    <xf numFmtId="0" fontId="12" fillId="2" borderId="0" xfId="0" applyFont="1" applyFill="1" applyAlignment="1">
      <alignment wrapText="1"/>
    </xf>
    <xf numFmtId="0" fontId="10" fillId="2" borderId="0" xfId="0" quotePrefix="1" applyFont="1" applyFill="1" applyAlignment="1">
      <alignment horizontal="left"/>
    </xf>
    <xf numFmtId="0" fontId="8" fillId="2" borderId="2" xfId="0" applyFont="1" applyFill="1" applyBorder="1"/>
    <xf numFmtId="0" fontId="12" fillId="2" borderId="0" xfId="0" applyFont="1" applyFill="1"/>
    <xf numFmtId="167" fontId="7" fillId="2" borderId="2" xfId="0" applyNumberFormat="1" applyFont="1" applyFill="1" applyBorder="1" applyAlignment="1">
      <alignment horizontal="center"/>
    </xf>
    <xf numFmtId="167" fontId="7" fillId="2" borderId="6" xfId="0" applyNumberFormat="1" applyFont="1" applyFill="1" applyBorder="1" applyAlignment="1">
      <alignment horizontal="center"/>
    </xf>
    <xf numFmtId="167" fontId="7" fillId="2" borderId="0" xfId="0" applyNumberFormat="1" applyFont="1" applyFill="1" applyAlignment="1">
      <alignment horizontal="center"/>
    </xf>
    <xf numFmtId="167" fontId="7" fillId="2" borderId="5" xfId="0" applyNumberFormat="1" applyFont="1" applyFill="1" applyBorder="1" applyAlignment="1">
      <alignment horizontal="center"/>
    </xf>
    <xf numFmtId="167" fontId="7" fillId="2" borderId="2" xfId="1" applyNumberFormat="1" applyFont="1" applyFill="1" applyBorder="1" applyAlignment="1">
      <alignment horizontal="center"/>
    </xf>
    <xf numFmtId="167" fontId="7" fillId="2" borderId="1" xfId="0" applyNumberFormat="1" applyFont="1" applyFill="1" applyBorder="1" applyAlignment="1">
      <alignment horizontal="center"/>
    </xf>
    <xf numFmtId="164" fontId="8" fillId="2" borderId="0" xfId="0" applyNumberFormat="1" applyFont="1" applyFill="1"/>
    <xf numFmtId="170" fontId="15" fillId="0" borderId="0" xfId="1" applyNumberFormat="1" applyFont="1"/>
    <xf numFmtId="0" fontId="15" fillId="0" borderId="0" xfId="1" applyNumberFormat="1" applyFont="1"/>
    <xf numFmtId="170" fontId="16" fillId="0" borderId="0" xfId="1" applyNumberFormat="1" applyFont="1"/>
    <xf numFmtId="170" fontId="8" fillId="0" borderId="0" xfId="1" applyNumberFormat="1" applyFont="1"/>
    <xf numFmtId="0" fontId="8" fillId="0" borderId="0" xfId="1" applyNumberFormat="1" applyFont="1"/>
    <xf numFmtId="170" fontId="13" fillId="0" borderId="0" xfId="1" applyNumberFormat="1" applyFont="1"/>
    <xf numFmtId="170" fontId="5" fillId="0" borderId="0" xfId="1" applyNumberFormat="1" applyFont="1"/>
    <xf numFmtId="170" fontId="3" fillId="0" borderId="0" xfId="1" applyNumberFormat="1" applyFont="1"/>
    <xf numFmtId="0" fontId="14" fillId="0" borderId="0" xfId="1" applyNumberFormat="1" applyFont="1"/>
    <xf numFmtId="165" fontId="7" fillId="2" borderId="3" xfId="1" applyNumberFormat="1" applyFont="1" applyFill="1" applyBorder="1" applyAlignment="1">
      <alignment horizontal="right"/>
    </xf>
    <xf numFmtId="165" fontId="7" fillId="2" borderId="2" xfId="1" applyNumberFormat="1" applyFont="1" applyFill="1" applyBorder="1" applyAlignment="1">
      <alignment horizontal="right"/>
    </xf>
    <xf numFmtId="165" fontId="14" fillId="2" borderId="1" xfId="1" applyNumberFormat="1" applyFont="1" applyFill="1" applyBorder="1" applyAlignment="1">
      <alignment horizontal="right"/>
    </xf>
    <xf numFmtId="165" fontId="14" fillId="2" borderId="0" xfId="1" applyNumberFormat="1" applyFont="1" applyFill="1" applyAlignment="1">
      <alignment horizontal="right"/>
    </xf>
    <xf numFmtId="165" fontId="7" fillId="2" borderId="0" xfId="1" applyNumberFormat="1" applyFont="1" applyFill="1" applyAlignment="1">
      <alignment horizontal="right"/>
    </xf>
    <xf numFmtId="165" fontId="7" fillId="2" borderId="2" xfId="0" applyNumberFormat="1" applyFont="1" applyFill="1" applyBorder="1" applyAlignment="1">
      <alignment horizontal="right"/>
    </xf>
    <xf numFmtId="167" fontId="7" fillId="2" borderId="5" xfId="0" applyNumberFormat="1" applyFont="1" applyFill="1" applyBorder="1"/>
    <xf numFmtId="167" fontId="7" fillId="2" borderId="3" xfId="1" applyNumberFormat="1" applyFont="1" applyFill="1" applyBorder="1"/>
    <xf numFmtId="165" fontId="8" fillId="2" borderId="0" xfId="2" applyNumberFormat="1" applyFont="1" applyFill="1"/>
    <xf numFmtId="167" fontId="7" fillId="2" borderId="1" xfId="0" applyNumberFormat="1" applyFont="1" applyFill="1" applyBorder="1"/>
    <xf numFmtId="44" fontId="7" fillId="2" borderId="1" xfId="3" applyFont="1" applyFill="1" applyBorder="1" applyAlignment="1">
      <alignment horizontal="right"/>
    </xf>
    <xf numFmtId="44" fontId="7" fillId="2" borderId="5" xfId="3" applyFont="1" applyFill="1" applyBorder="1" applyAlignment="1">
      <alignment horizontal="right"/>
    </xf>
    <xf numFmtId="167" fontId="7" fillId="2" borderId="5" xfId="0" applyNumberFormat="1" applyFont="1" applyFill="1" applyBorder="1" applyAlignment="1">
      <alignment horizontal="right"/>
    </xf>
    <xf numFmtId="167" fontId="14" fillId="2" borderId="13" xfId="0" applyNumberFormat="1" applyFont="1" applyFill="1" applyBorder="1" applyAlignment="1">
      <alignment horizontal="center"/>
    </xf>
    <xf numFmtId="167" fontId="14" fillId="2" borderId="4" xfId="0" applyNumberFormat="1" applyFont="1" applyFill="1" applyBorder="1" applyAlignment="1">
      <alignment horizontal="center"/>
    </xf>
    <xf numFmtId="167" fontId="14" fillId="2" borderId="7" xfId="0" applyNumberFormat="1" applyFont="1" applyFill="1" applyBorder="1" applyAlignment="1">
      <alignment horizontal="center"/>
    </xf>
    <xf numFmtId="0" fontId="6" fillId="2" borderId="0" xfId="0" applyFont="1" applyFill="1" applyAlignment="1">
      <alignment horizontal="centerContinuous"/>
    </xf>
    <xf numFmtId="0" fontId="6" fillId="2" borderId="0" xfId="0" applyFont="1" applyFill="1" applyAlignment="1">
      <alignment horizontal="center"/>
    </xf>
    <xf numFmtId="0" fontId="6" fillId="2" borderId="0" xfId="0" applyFont="1" applyFill="1"/>
    <xf numFmtId="0" fontId="8" fillId="2" borderId="0" xfId="0" applyFont="1" applyFill="1" applyAlignment="1">
      <alignment horizontal="center"/>
    </xf>
    <xf numFmtId="167" fontId="14" fillId="2" borderId="0" xfId="0" applyNumberFormat="1" applyFont="1" applyFill="1" applyAlignment="1">
      <alignment horizontal="center"/>
    </xf>
    <xf numFmtId="164" fontId="18" fillId="2" borderId="0" xfId="0" applyNumberFormat="1" applyFont="1" applyFill="1" applyAlignment="1">
      <alignment horizontal="center"/>
    </xf>
    <xf numFmtId="166" fontId="15" fillId="0" borderId="0" xfId="1" applyNumberFormat="1" applyFont="1"/>
    <xf numFmtId="165" fontId="7" fillId="2" borderId="0" xfId="1" applyNumberFormat="1" applyFont="1" applyFill="1" applyBorder="1" applyAlignment="1">
      <alignment horizontal="right"/>
    </xf>
    <xf numFmtId="165" fontId="14" fillId="2" borderId="0" xfId="1" applyNumberFormat="1" applyFont="1" applyFill="1" applyBorder="1" applyAlignment="1">
      <alignment horizontal="right"/>
    </xf>
    <xf numFmtId="165" fontId="7" fillId="2" borderId="14" xfId="1" applyNumberFormat="1" applyFont="1" applyFill="1" applyBorder="1" applyAlignment="1">
      <alignment horizontal="right"/>
    </xf>
    <xf numFmtId="167" fontId="7" fillId="2" borderId="0" xfId="0" applyNumberFormat="1" applyFont="1" applyFill="1" applyAlignment="1">
      <alignment horizontal="right"/>
    </xf>
    <xf numFmtId="44" fontId="7" fillId="2" borderId="0" xfId="3" applyFont="1" applyFill="1" applyBorder="1" applyAlignment="1">
      <alignment horizontal="right"/>
    </xf>
    <xf numFmtId="44" fontId="8" fillId="2" borderId="0" xfId="0" applyNumberFormat="1" applyFont="1" applyFill="1"/>
    <xf numFmtId="166" fontId="8" fillId="2" borderId="0" xfId="1" applyNumberFormat="1" applyFont="1" applyFill="1"/>
    <xf numFmtId="166" fontId="8" fillId="2" borderId="0" xfId="1" applyNumberFormat="1" applyFont="1" applyFill="1" applyBorder="1"/>
    <xf numFmtId="0" fontId="20" fillId="2" borderId="0" xfId="0" applyFont="1" applyFill="1"/>
    <xf numFmtId="165" fontId="7" fillId="2" borderId="2" xfId="2" applyNumberFormat="1" applyFont="1" applyFill="1" applyBorder="1"/>
    <xf numFmtId="0" fontId="11" fillId="2" borderId="0" xfId="0" applyFont="1" applyFill="1" applyAlignment="1">
      <alignment horizontal="center"/>
    </xf>
    <xf numFmtId="167" fontId="7" fillId="2" borderId="5" xfId="1" applyNumberFormat="1" applyFont="1" applyFill="1" applyBorder="1" applyAlignment="1">
      <alignment horizontal="center"/>
    </xf>
    <xf numFmtId="165" fontId="7" fillId="2" borderId="6" xfId="1" applyNumberFormat="1" applyFont="1" applyFill="1" applyBorder="1" applyAlignment="1">
      <alignment horizontal="right"/>
    </xf>
    <xf numFmtId="165" fontId="14" fillId="2" borderId="5" xfId="1" applyNumberFormat="1" applyFont="1" applyFill="1" applyBorder="1" applyAlignment="1">
      <alignment horizontal="right"/>
    </xf>
    <xf numFmtId="165" fontId="7" fillId="2" borderId="1" xfId="1" applyNumberFormat="1" applyFont="1" applyFill="1" applyBorder="1" applyAlignment="1">
      <alignment horizontal="right"/>
    </xf>
    <xf numFmtId="165" fontId="7" fillId="2" borderId="5" xfId="1" applyNumberFormat="1" applyFont="1" applyFill="1" applyBorder="1" applyAlignment="1">
      <alignment horizontal="right"/>
    </xf>
    <xf numFmtId="167" fontId="7" fillId="2" borderId="2" xfId="1" applyNumberFormat="1" applyFont="1" applyFill="1" applyBorder="1"/>
    <xf numFmtId="167" fontId="7" fillId="2" borderId="6" xfId="1" applyNumberFormat="1" applyFont="1" applyFill="1" applyBorder="1"/>
    <xf numFmtId="167" fontId="7" fillId="2" borderId="5" xfId="1" applyNumberFormat="1" applyFont="1" applyFill="1" applyBorder="1"/>
    <xf numFmtId="167" fontId="14" fillId="2" borderId="5" xfId="1" applyNumberFormat="1" applyFont="1" applyFill="1" applyBorder="1"/>
    <xf numFmtId="167" fontId="14" fillId="2" borderId="0" xfId="1" applyNumberFormat="1" applyFont="1" applyFill="1" applyBorder="1"/>
    <xf numFmtId="167" fontId="7" fillId="2" borderId="0" xfId="1" applyNumberFormat="1" applyFont="1" applyFill="1" applyBorder="1" applyAlignment="1">
      <alignment horizontal="center"/>
    </xf>
    <xf numFmtId="167" fontId="7" fillId="2" borderId="0" xfId="1" applyNumberFormat="1" applyFont="1" applyFill="1" applyBorder="1"/>
    <xf numFmtId="167" fontId="7" fillId="2" borderId="0" xfId="0" applyNumberFormat="1" applyFont="1" applyFill="1"/>
    <xf numFmtId="167" fontId="7" fillId="2" borderId="1" xfId="1" applyNumberFormat="1" applyFont="1" applyFill="1" applyBorder="1"/>
    <xf numFmtId="167" fontId="14" fillId="2" borderId="14" xfId="1" applyNumberFormat="1" applyFont="1" applyFill="1" applyBorder="1"/>
    <xf numFmtId="167" fontId="7" fillId="2" borderId="18" xfId="0" applyNumberFormat="1" applyFont="1" applyFill="1" applyBorder="1"/>
    <xf numFmtId="165" fontId="7" fillId="2" borderId="18" xfId="1" applyNumberFormat="1" applyFont="1" applyFill="1" applyBorder="1" applyAlignment="1">
      <alignment horizontal="right"/>
    </xf>
    <xf numFmtId="167" fontId="7" fillId="2" borderId="19" xfId="0" applyNumberFormat="1" applyFont="1" applyFill="1" applyBorder="1" applyAlignment="1">
      <alignment horizontal="center"/>
    </xf>
    <xf numFmtId="167" fontId="14" fillId="2" borderId="5" xfId="0" applyNumberFormat="1" applyFont="1" applyFill="1" applyBorder="1" applyAlignment="1">
      <alignment horizontal="center"/>
    </xf>
    <xf numFmtId="165" fontId="7" fillId="2" borderId="6" xfId="0" applyNumberFormat="1" applyFont="1" applyFill="1" applyBorder="1" applyAlignment="1">
      <alignment horizontal="right"/>
    </xf>
    <xf numFmtId="165" fontId="7" fillId="2" borderId="3" xfId="0" applyNumberFormat="1" applyFont="1" applyFill="1" applyBorder="1" applyAlignment="1">
      <alignment horizontal="right"/>
    </xf>
    <xf numFmtId="0" fontId="7" fillId="2" borderId="1" xfId="0" applyFont="1" applyFill="1" applyBorder="1"/>
    <xf numFmtId="167" fontId="7" fillId="2" borderId="18" xfId="0" applyNumberFormat="1" applyFont="1" applyFill="1" applyBorder="1" applyAlignment="1">
      <alignment horizontal="center"/>
    </xf>
    <xf numFmtId="44" fontId="14" fillId="2" borderId="5" xfId="3" applyFont="1" applyFill="1" applyBorder="1" applyAlignment="1">
      <alignment horizontal="right"/>
    </xf>
    <xf numFmtId="44" fontId="14" fillId="2" borderId="1" xfId="3" applyFont="1" applyFill="1" applyBorder="1" applyAlignment="1">
      <alignment horizontal="right"/>
    </xf>
    <xf numFmtId="44" fontId="14" fillId="2" borderId="0" xfId="3" applyFont="1" applyFill="1" applyBorder="1" applyAlignment="1">
      <alignment horizontal="right"/>
    </xf>
    <xf numFmtId="0" fontId="7" fillId="2" borderId="0" xfId="0" applyFont="1" applyFill="1"/>
    <xf numFmtId="0" fontId="8" fillId="2" borderId="18" xfId="0" applyFont="1" applyFill="1" applyBorder="1"/>
    <xf numFmtId="0" fontId="7" fillId="2" borderId="0" xfId="0" applyFont="1" applyFill="1" applyAlignment="1">
      <alignment vertical="top" wrapText="1"/>
    </xf>
    <xf numFmtId="165" fontId="7" fillId="2" borderId="19" xfId="1" applyNumberFormat="1" applyFont="1" applyFill="1" applyBorder="1" applyAlignment="1">
      <alignment horizontal="right"/>
    </xf>
    <xf numFmtId="166" fontId="14" fillId="2" borderId="5" xfId="1" applyNumberFormat="1" applyFont="1" applyFill="1" applyBorder="1" applyAlignment="1">
      <alignment horizontal="center"/>
    </xf>
    <xf numFmtId="166" fontId="14" fillId="2" borderId="0" xfId="1" applyNumberFormat="1" applyFont="1" applyFill="1" applyBorder="1" applyAlignment="1">
      <alignment horizontal="center"/>
    </xf>
    <xf numFmtId="166" fontId="14" fillId="2" borderId="18" xfId="1" applyNumberFormat="1" applyFont="1" applyFill="1" applyBorder="1" applyAlignment="1">
      <alignment horizontal="center"/>
    </xf>
    <xf numFmtId="166" fontId="7" fillId="2" borderId="6" xfId="1" applyNumberFormat="1" applyFont="1" applyFill="1" applyBorder="1" applyAlignment="1">
      <alignment horizontal="center"/>
    </xf>
    <xf numFmtId="166" fontId="7" fillId="2" borderId="2" xfId="1" applyNumberFormat="1" applyFont="1" applyFill="1" applyBorder="1" applyAlignment="1">
      <alignment horizontal="center"/>
    </xf>
    <xf numFmtId="166" fontId="14" fillId="2" borderId="0" xfId="1" applyNumberFormat="1" applyFont="1" applyFill="1" applyAlignment="1">
      <alignment horizontal="center"/>
    </xf>
    <xf numFmtId="166" fontId="7" fillId="2" borderId="5"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0" xfId="1" applyNumberFormat="1" applyFont="1" applyFill="1" applyBorder="1" applyAlignment="1">
      <alignment horizontal="center"/>
    </xf>
    <xf numFmtId="166" fontId="7" fillId="2" borderId="10" xfId="1" applyNumberFormat="1" applyFont="1" applyFill="1" applyBorder="1" applyAlignment="1">
      <alignment horizontal="center"/>
    </xf>
    <xf numFmtId="166" fontId="7" fillId="2" borderId="5" xfId="1" applyNumberFormat="1" applyFont="1" applyFill="1" applyBorder="1" applyAlignment="1">
      <alignment horizontal="center" vertical="top"/>
    </xf>
    <xf numFmtId="166" fontId="7" fillId="2" borderId="0" xfId="1" applyNumberFormat="1" applyFont="1" applyFill="1" applyAlignment="1">
      <alignment horizontal="center" vertical="top"/>
    </xf>
    <xf numFmtId="166" fontId="7" fillId="2" borderId="1" xfId="1" applyNumberFormat="1" applyFont="1" applyFill="1" applyBorder="1" applyAlignment="1">
      <alignment horizontal="center"/>
    </xf>
    <xf numFmtId="166" fontId="7" fillId="2" borderId="19" xfId="1" applyNumberFormat="1" applyFont="1" applyFill="1" applyBorder="1" applyAlignment="1">
      <alignment horizontal="center"/>
    </xf>
    <xf numFmtId="166" fontId="14" fillId="2" borderId="1" xfId="1" applyNumberFormat="1" applyFont="1" applyFill="1" applyBorder="1" applyAlignment="1">
      <alignment horizontal="center"/>
    </xf>
    <xf numFmtId="166" fontId="7" fillId="2" borderId="3" xfId="1" applyNumberFormat="1" applyFont="1" applyFill="1" applyBorder="1" applyAlignment="1">
      <alignment horizontal="center"/>
    </xf>
    <xf numFmtId="166" fontId="7" fillId="2" borderId="19" xfId="1" applyNumberFormat="1" applyFont="1" applyFill="1" applyBorder="1"/>
    <xf numFmtId="166" fontId="7" fillId="2" borderId="18" xfId="1" applyNumberFormat="1" applyFont="1" applyFill="1" applyBorder="1"/>
    <xf numFmtId="165" fontId="7" fillId="2" borderId="19" xfId="0" applyNumberFormat="1" applyFont="1" applyFill="1" applyBorder="1" applyAlignment="1">
      <alignment horizontal="right"/>
    </xf>
    <xf numFmtId="167" fontId="14" fillId="2" borderId="21" xfId="0" applyNumberFormat="1" applyFont="1" applyFill="1" applyBorder="1" applyAlignment="1">
      <alignment horizontal="center"/>
    </xf>
    <xf numFmtId="0" fontId="7" fillId="2" borderId="18" xfId="0" applyFont="1" applyFill="1" applyBorder="1"/>
    <xf numFmtId="44" fontId="7" fillId="2" borderId="18" xfId="3" applyFont="1" applyFill="1" applyBorder="1" applyAlignment="1">
      <alignment horizontal="right"/>
    </xf>
    <xf numFmtId="165" fontId="7" fillId="2" borderId="19" xfId="2" applyNumberFormat="1" applyFont="1" applyFill="1" applyBorder="1"/>
    <xf numFmtId="167" fontId="14" fillId="2" borderId="18" xfId="0" applyNumberFormat="1" applyFont="1" applyFill="1" applyBorder="1" applyAlignment="1">
      <alignment horizontal="center"/>
    </xf>
    <xf numFmtId="44" fontId="14" fillId="2" borderId="18" xfId="3" applyFont="1" applyFill="1" applyBorder="1" applyAlignment="1">
      <alignment horizontal="right"/>
    </xf>
    <xf numFmtId="167" fontId="7" fillId="2" borderId="3" xfId="0" applyNumberFormat="1" applyFont="1" applyFill="1" applyBorder="1"/>
    <xf numFmtId="0" fontId="7" fillId="2" borderId="22" xfId="0" applyFont="1" applyFill="1" applyBorder="1"/>
    <xf numFmtId="166" fontId="7" fillId="2" borderId="18" xfId="1" applyNumberFormat="1" applyFont="1" applyFill="1" applyBorder="1" applyAlignment="1">
      <alignment horizontal="center"/>
    </xf>
    <xf numFmtId="166" fontId="7" fillId="2" borderId="11" xfId="1" applyNumberFormat="1" applyFont="1" applyFill="1" applyBorder="1" applyAlignment="1">
      <alignment horizontal="center"/>
    </xf>
    <xf numFmtId="166" fontId="7" fillId="2" borderId="3" xfId="1" applyNumberFormat="1" applyFont="1" applyFill="1" applyBorder="1"/>
    <xf numFmtId="166" fontId="7" fillId="2" borderId="5" xfId="1" applyNumberFormat="1" applyFont="1" applyFill="1" applyBorder="1"/>
    <xf numFmtId="166" fontId="7" fillId="2" borderId="0" xfId="1" applyNumberFormat="1" applyFont="1" applyFill="1" applyBorder="1"/>
    <xf numFmtId="166" fontId="14" fillId="2" borderId="7" xfId="1" applyNumberFormat="1" applyFont="1" applyFill="1" applyBorder="1" applyAlignment="1">
      <alignment horizontal="center"/>
    </xf>
    <xf numFmtId="166" fontId="14" fillId="2" borderId="4" xfId="1" applyNumberFormat="1" applyFont="1" applyFill="1" applyBorder="1" applyAlignment="1">
      <alignment horizontal="center"/>
    </xf>
    <xf numFmtId="166" fontId="14" fillId="2" borderId="13" xfId="1" applyNumberFormat="1" applyFont="1" applyFill="1" applyBorder="1" applyAlignment="1">
      <alignment horizontal="center"/>
    </xf>
    <xf numFmtId="166" fontId="14" fillId="2" borderId="21" xfId="1" applyNumberFormat="1" applyFont="1" applyFill="1" applyBorder="1" applyAlignment="1">
      <alignment horizontal="center"/>
    </xf>
    <xf numFmtId="0" fontId="7" fillId="2" borderId="18" xfId="0" applyFont="1" applyFill="1" applyBorder="1" applyAlignment="1">
      <alignment horizontal="left" vertical="top" wrapText="1"/>
    </xf>
    <xf numFmtId="166" fontId="7" fillId="2" borderId="1" xfId="1" applyNumberFormat="1" applyFont="1" applyFill="1" applyBorder="1"/>
    <xf numFmtId="165" fontId="7" fillId="2" borderId="3" xfId="2" applyNumberFormat="1" applyFont="1" applyFill="1" applyBorder="1"/>
    <xf numFmtId="167" fontId="14" fillId="2" borderId="1" xfId="0" applyNumberFormat="1" applyFont="1" applyFill="1" applyBorder="1" applyAlignment="1">
      <alignment horizontal="center"/>
    </xf>
    <xf numFmtId="9" fontId="7" fillId="2" borderId="3" xfId="2" applyFont="1" applyFill="1" applyBorder="1"/>
    <xf numFmtId="43" fontId="7" fillId="2" borderId="0" xfId="1" applyFont="1" applyFill="1" applyBorder="1" applyAlignment="1">
      <alignment horizontal="center"/>
    </xf>
    <xf numFmtId="43" fontId="7" fillId="2" borderId="2" xfId="1" applyFont="1" applyFill="1" applyBorder="1" applyAlignment="1">
      <alignment horizontal="center"/>
    </xf>
    <xf numFmtId="43" fontId="7" fillId="2" borderId="18" xfId="1" applyFont="1" applyFill="1" applyBorder="1" applyAlignment="1">
      <alignment horizontal="center"/>
    </xf>
    <xf numFmtId="43" fontId="7" fillId="2" borderId="19" xfId="1" applyFont="1" applyFill="1" applyBorder="1" applyAlignment="1">
      <alignment horizontal="center"/>
    </xf>
    <xf numFmtId="43" fontId="7" fillId="2" borderId="5" xfId="1" applyFont="1" applyFill="1" applyBorder="1" applyAlignment="1">
      <alignment horizontal="center"/>
    </xf>
    <xf numFmtId="43" fontId="7" fillId="2" borderId="1" xfId="1" applyFont="1" applyFill="1" applyBorder="1" applyAlignment="1">
      <alignment horizontal="center"/>
    </xf>
    <xf numFmtId="43" fontId="7" fillId="2" borderId="6" xfId="1" applyFont="1" applyFill="1" applyBorder="1" applyAlignment="1">
      <alignment horizontal="center"/>
    </xf>
    <xf numFmtId="43" fontId="7" fillId="2" borderId="3" xfId="1" applyFont="1" applyFill="1" applyBorder="1" applyAlignment="1">
      <alignment horizontal="center"/>
    </xf>
    <xf numFmtId="43" fontId="7" fillId="2" borderId="1" xfId="1" applyFont="1" applyFill="1" applyBorder="1"/>
    <xf numFmtId="169" fontId="14" fillId="2" borderId="0" xfId="0" applyNumberFormat="1" applyFont="1" applyFill="1" applyAlignment="1">
      <alignment horizontal="center"/>
    </xf>
    <xf numFmtId="169" fontId="14" fillId="2" borderId="4" xfId="0" applyNumberFormat="1" applyFont="1" applyFill="1" applyBorder="1" applyAlignment="1">
      <alignment horizontal="center"/>
    </xf>
    <xf numFmtId="164" fontId="7" fillId="2" borderId="2" xfId="0" applyNumberFormat="1" applyFont="1" applyFill="1" applyBorder="1" applyAlignment="1">
      <alignment horizontal="center"/>
    </xf>
    <xf numFmtId="44" fontId="14" fillId="2" borderId="4" xfId="0" applyNumberFormat="1" applyFont="1" applyFill="1" applyBorder="1" applyAlignment="1">
      <alignment horizontal="center"/>
    </xf>
    <xf numFmtId="44" fontId="14" fillId="2" borderId="0" xfId="0" applyNumberFormat="1" applyFont="1" applyFill="1" applyAlignment="1">
      <alignment horizontal="center"/>
    </xf>
    <xf numFmtId="0" fontId="23" fillId="2" borderId="0" xfId="0" applyFont="1" applyFill="1" applyAlignment="1">
      <alignment horizontal="left"/>
    </xf>
    <xf numFmtId="170" fontId="24" fillId="0" borderId="0" xfId="1" quotePrefix="1" applyNumberFormat="1" applyFont="1"/>
    <xf numFmtId="0" fontId="25" fillId="2" borderId="0" xfId="0" applyFont="1" applyFill="1"/>
    <xf numFmtId="9" fontId="7" fillId="2" borderId="1" xfId="2" applyFont="1" applyFill="1" applyBorder="1"/>
    <xf numFmtId="170" fontId="7" fillId="2" borderId="1" xfId="1" applyNumberFormat="1" applyFont="1" applyFill="1" applyBorder="1"/>
    <xf numFmtId="43" fontId="7" fillId="2" borderId="5" xfId="1" applyFont="1" applyFill="1" applyBorder="1"/>
    <xf numFmtId="165" fontId="7" fillId="2" borderId="6" xfId="2" applyNumberFormat="1" applyFont="1" applyFill="1" applyBorder="1"/>
    <xf numFmtId="167" fontId="14" fillId="2" borderId="5" xfId="1" applyNumberFormat="1" applyFont="1" applyFill="1" applyBorder="1" applyAlignment="1">
      <alignment horizontal="center"/>
    </xf>
    <xf numFmtId="167" fontId="14" fillId="2" borderId="10" xfId="1" applyNumberFormat="1" applyFont="1" applyFill="1" applyBorder="1"/>
    <xf numFmtId="170" fontId="27" fillId="0" borderId="0" xfId="1" applyNumberFormat="1" applyFont="1"/>
    <xf numFmtId="166" fontId="24" fillId="0" borderId="0" xfId="1" applyNumberFormat="1" applyFont="1"/>
    <xf numFmtId="0" fontId="18" fillId="2" borderId="0" xfId="0" applyFont="1" applyFill="1"/>
    <xf numFmtId="0" fontId="26" fillId="2" borderId="0" xfId="0" applyFont="1" applyFill="1"/>
    <xf numFmtId="0" fontId="28" fillId="2" borderId="0" xfId="0" applyFont="1" applyFill="1" applyAlignment="1">
      <alignment horizontal="left"/>
    </xf>
    <xf numFmtId="0" fontId="18" fillId="2" borderId="0" xfId="0" applyFont="1" applyFill="1" applyAlignment="1">
      <alignment horizontal="left"/>
    </xf>
    <xf numFmtId="0" fontId="28" fillId="2" borderId="0" xfId="0" applyFont="1" applyFill="1"/>
    <xf numFmtId="167" fontId="14" fillId="2" borderId="11" xfId="1" applyNumberFormat="1" applyFont="1" applyFill="1" applyBorder="1"/>
    <xf numFmtId="167" fontId="14" fillId="2" borderId="0" xfId="1" applyNumberFormat="1" applyFont="1" applyFill="1" applyBorder="1" applyAlignment="1">
      <alignment horizontal="center"/>
    </xf>
    <xf numFmtId="165" fontId="21" fillId="2" borderId="0" xfId="2" applyNumberFormat="1" applyFont="1" applyFill="1" applyBorder="1" applyAlignment="1">
      <alignment horizontal="right"/>
    </xf>
    <xf numFmtId="43" fontId="7" fillId="2" borderId="0" xfId="1" applyFont="1" applyFill="1" applyBorder="1"/>
    <xf numFmtId="167" fontId="14" fillId="2" borderId="1" xfId="1" applyNumberFormat="1" applyFont="1" applyFill="1" applyBorder="1"/>
    <xf numFmtId="167" fontId="0" fillId="2" borderId="0" xfId="0" applyNumberFormat="1" applyFill="1"/>
    <xf numFmtId="167" fontId="7" fillId="0" borderId="0" xfId="0" applyNumberFormat="1" applyFont="1" applyAlignment="1">
      <alignment horizontal="center"/>
    </xf>
    <xf numFmtId="168" fontId="8" fillId="2" borderId="0" xfId="0" applyNumberFormat="1" applyFont="1" applyFill="1"/>
    <xf numFmtId="167" fontId="7" fillId="0" borderId="1" xfId="1" applyNumberFormat="1" applyFont="1" applyFill="1" applyBorder="1"/>
    <xf numFmtId="167" fontId="7" fillId="0" borderId="1" xfId="1" applyNumberFormat="1" applyFont="1" applyFill="1" applyBorder="1" applyAlignment="1">
      <alignment horizontal="center"/>
    </xf>
    <xf numFmtId="9" fontId="0" fillId="2" borderId="0" xfId="2" applyFont="1" applyFill="1"/>
    <xf numFmtId="167" fontId="25" fillId="2" borderId="0" xfId="0" applyNumberFormat="1" applyFont="1" applyFill="1"/>
    <xf numFmtId="167" fontId="7" fillId="2" borderId="0" xfId="1" applyNumberFormat="1" applyFont="1" applyFill="1" applyBorder="1" applyAlignment="1">
      <alignment horizontal="center" vertical="top"/>
    </xf>
    <xf numFmtId="0" fontId="12" fillId="2" borderId="0" xfId="0" applyFont="1" applyFill="1" applyAlignment="1">
      <alignment horizontal="left" wrapText="1"/>
    </xf>
    <xf numFmtId="170" fontId="15" fillId="0" borderId="0" xfId="1" applyNumberFormat="1" applyFont="1" applyFill="1"/>
    <xf numFmtId="166" fontId="7" fillId="0" borderId="0" xfId="1" applyNumberFormat="1" applyFont="1" applyFill="1" applyBorder="1" applyAlignment="1">
      <alignment horizontal="center"/>
    </xf>
    <xf numFmtId="166" fontId="7" fillId="0" borderId="0" xfId="1" applyNumberFormat="1" applyFont="1" applyFill="1" applyAlignment="1">
      <alignment horizontal="center"/>
    </xf>
    <xf numFmtId="170" fontId="15" fillId="2" borderId="0" xfId="1" applyNumberFormat="1" applyFont="1" applyFill="1"/>
    <xf numFmtId="166" fontId="14" fillId="2" borderId="18" xfId="1" applyNumberFormat="1" applyFont="1" applyFill="1" applyBorder="1"/>
    <xf numFmtId="0" fontId="7" fillId="2" borderId="5" xfId="0" applyFont="1" applyFill="1" applyBorder="1"/>
    <xf numFmtId="0" fontId="8" fillId="2" borderId="0" xfId="0" applyFont="1" applyFill="1" applyAlignment="1">
      <alignment wrapText="1"/>
    </xf>
    <xf numFmtId="0" fontId="9" fillId="3" borderId="2" xfId="0" applyFont="1" applyFill="1" applyBorder="1" applyAlignment="1">
      <alignment horizontal="center"/>
    </xf>
    <xf numFmtId="0" fontId="9" fillId="3" borderId="0" xfId="0" applyFont="1" applyFill="1" applyAlignment="1">
      <alignment horizontal="center"/>
    </xf>
    <xf numFmtId="14" fontId="9" fillId="3" borderId="0" xfId="0" applyNumberFormat="1" applyFont="1" applyFill="1" applyBorder="1" applyAlignment="1">
      <alignment horizontal="center" wrapText="1"/>
    </xf>
    <xf numFmtId="0" fontId="9" fillId="3" borderId="0" xfId="0" applyFont="1" applyFill="1" applyBorder="1"/>
    <xf numFmtId="0" fontId="9" fillId="3" borderId="0" xfId="0" applyFont="1" applyFill="1" applyBorder="1" applyAlignment="1">
      <alignment horizontal="center" wrapText="1"/>
    </xf>
    <xf numFmtId="0" fontId="9" fillId="3" borderId="0" xfId="0" applyFont="1" applyFill="1" applyBorder="1" applyAlignment="1">
      <alignment horizontal="center"/>
    </xf>
    <xf numFmtId="0" fontId="9" fillId="3" borderId="0" xfId="1" quotePrefix="1" applyNumberFormat="1" applyFont="1" applyFill="1" applyBorder="1" applyAlignment="1">
      <alignment horizontal="center"/>
    </xf>
    <xf numFmtId="0" fontId="6" fillId="3" borderId="0" xfId="0" applyFont="1" applyFill="1" applyBorder="1" applyAlignment="1">
      <alignment horizontal="center"/>
    </xf>
    <xf numFmtId="0" fontId="17" fillId="3" borderId="0" xfId="1" applyNumberFormat="1" applyFont="1" applyFill="1" applyBorder="1"/>
    <xf numFmtId="0" fontId="9" fillId="3" borderId="6" xfId="0" applyFont="1" applyFill="1" applyBorder="1" applyAlignment="1">
      <alignment horizontal="center"/>
    </xf>
    <xf numFmtId="0" fontId="9" fillId="3" borderId="3" xfId="0" applyFont="1" applyFill="1" applyBorder="1" applyAlignment="1">
      <alignment horizontal="center"/>
    </xf>
    <xf numFmtId="171" fontId="7" fillId="2" borderId="5" xfId="1" applyNumberFormat="1" applyFont="1" applyFill="1" applyBorder="1" applyAlignment="1">
      <alignment horizontal="right"/>
    </xf>
    <xf numFmtId="171" fontId="7" fillId="2" borderId="0" xfId="1" applyNumberFormat="1" applyFont="1" applyFill="1" applyBorder="1" applyAlignment="1">
      <alignment horizontal="right"/>
    </xf>
    <xf numFmtId="171" fontId="7" fillId="2" borderId="1" xfId="1" applyNumberFormat="1" applyFont="1" applyFill="1" applyBorder="1" applyAlignment="1">
      <alignment horizontal="right"/>
    </xf>
    <xf numFmtId="171" fontId="7" fillId="2" borderId="6" xfId="1" applyNumberFormat="1" applyFont="1" applyFill="1" applyBorder="1" applyAlignment="1">
      <alignment horizontal="right"/>
    </xf>
    <xf numFmtId="171" fontId="7" fillId="2" borderId="2" xfId="1" applyNumberFormat="1" applyFont="1" applyFill="1" applyBorder="1" applyAlignment="1">
      <alignment horizontal="right"/>
    </xf>
    <xf numFmtId="171" fontId="7" fillId="2" borderId="3" xfId="1" applyNumberFormat="1" applyFont="1" applyFill="1" applyBorder="1" applyAlignment="1">
      <alignment horizontal="right"/>
    </xf>
    <xf numFmtId="171" fontId="14" fillId="2" borderId="5" xfId="1" applyNumberFormat="1" applyFont="1" applyFill="1" applyBorder="1" applyAlignment="1">
      <alignment horizontal="right"/>
    </xf>
    <xf numFmtId="171" fontId="14" fillId="2" borderId="0" xfId="1" applyNumberFormat="1" applyFont="1" applyFill="1" applyBorder="1" applyAlignment="1">
      <alignment horizontal="right"/>
    </xf>
    <xf numFmtId="171" fontId="14" fillId="2" borderId="1" xfId="1" applyNumberFormat="1" applyFont="1" applyFill="1" applyBorder="1" applyAlignment="1">
      <alignment horizontal="right"/>
    </xf>
    <xf numFmtId="171" fontId="7" fillId="0" borderId="6" xfId="2" applyNumberFormat="1" applyFont="1" applyFill="1" applyBorder="1"/>
    <xf numFmtId="171" fontId="7" fillId="2" borderId="2" xfId="2" applyNumberFormat="1" applyFont="1" applyFill="1" applyBorder="1"/>
    <xf numFmtId="171" fontId="7" fillId="2" borderId="3" xfId="2" applyNumberFormat="1" applyFont="1" applyFill="1" applyBorder="1"/>
    <xf numFmtId="0" fontId="7" fillId="2" borderId="18" xfId="0" applyFont="1" applyFill="1" applyBorder="1" applyAlignment="1">
      <alignment vertical="top" wrapText="1"/>
    </xf>
    <xf numFmtId="0" fontId="7" fillId="2" borderId="19" xfId="0" applyFont="1" applyFill="1" applyBorder="1" applyAlignment="1">
      <alignment vertical="top" wrapText="1"/>
    </xf>
    <xf numFmtId="0" fontId="14" fillId="2" borderId="0" xfId="0" applyFont="1" applyFill="1" applyAlignment="1">
      <alignment vertical="top" wrapText="1"/>
    </xf>
    <xf numFmtId="0" fontId="29" fillId="2" borderId="0" xfId="0" applyFont="1" applyFill="1"/>
    <xf numFmtId="0" fontId="29" fillId="2" borderId="5" xfId="0" applyFont="1" applyFill="1" applyBorder="1"/>
    <xf numFmtId="0" fontId="29" fillId="2" borderId="1" xfId="0" applyFont="1" applyFill="1" applyBorder="1"/>
    <xf numFmtId="0" fontId="14" fillId="2" borderId="18" xfId="0" applyFont="1" applyFill="1" applyBorder="1" applyAlignment="1">
      <alignment vertical="top" wrapText="1"/>
    </xf>
    <xf numFmtId="0" fontId="7" fillId="2" borderId="2" xfId="0" applyFont="1" applyFill="1" applyBorder="1"/>
    <xf numFmtId="0" fontId="7" fillId="2" borderId="18" xfId="0" applyFont="1" applyFill="1" applyBorder="1" applyAlignment="1">
      <alignment vertical="top"/>
    </xf>
    <xf numFmtId="168" fontId="7" fillId="2" borderId="0" xfId="0" applyNumberFormat="1" applyFont="1" applyFill="1"/>
    <xf numFmtId="171" fontId="29" fillId="2" borderId="5" xfId="0" applyNumberFormat="1" applyFont="1" applyFill="1" applyBorder="1"/>
    <xf numFmtId="171" fontId="29" fillId="2" borderId="0" xfId="0" applyNumberFormat="1" applyFont="1" applyFill="1"/>
    <xf numFmtId="171" fontId="29" fillId="2" borderId="1" xfId="0" applyNumberFormat="1" applyFont="1" applyFill="1" applyBorder="1"/>
    <xf numFmtId="0" fontId="7" fillId="2" borderId="19" xfId="0" applyFont="1" applyFill="1" applyBorder="1" applyAlignment="1">
      <alignment vertical="top"/>
    </xf>
    <xf numFmtId="0" fontId="29" fillId="2" borderId="18" xfId="0" applyFont="1" applyFill="1" applyBorder="1"/>
    <xf numFmtId="0" fontId="14" fillId="2" borderId="17" xfId="0" applyFont="1" applyFill="1" applyBorder="1" applyAlignment="1">
      <alignment vertical="top" wrapText="1"/>
    </xf>
    <xf numFmtId="9" fontId="7" fillId="2" borderId="0" xfId="0" applyNumberFormat="1" applyFont="1" applyFill="1"/>
    <xf numFmtId="165" fontId="7" fillId="2" borderId="0" xfId="2" applyNumberFormat="1" applyFont="1" applyFill="1" applyAlignment="1">
      <alignment horizontal="right"/>
    </xf>
    <xf numFmtId="165" fontId="7" fillId="2" borderId="0" xfId="2" applyNumberFormat="1" applyFont="1" applyFill="1" applyBorder="1" applyAlignment="1">
      <alignment horizontal="right"/>
    </xf>
    <xf numFmtId="165" fontId="7" fillId="2" borderId="1" xfId="2" applyNumberFormat="1" applyFont="1" applyFill="1" applyBorder="1"/>
    <xf numFmtId="171" fontId="7" fillId="2" borderId="5" xfId="2" applyNumberFormat="1" applyFont="1" applyFill="1" applyBorder="1"/>
    <xf numFmtId="171" fontId="7" fillId="2" borderId="0" xfId="2" applyNumberFormat="1" applyFont="1" applyFill="1" applyBorder="1" applyAlignment="1">
      <alignment horizontal="right"/>
    </xf>
    <xf numFmtId="171" fontId="7" fillId="2" borderId="1" xfId="2" applyNumberFormat="1" applyFont="1" applyFill="1" applyBorder="1" applyAlignment="1">
      <alignment horizontal="right"/>
    </xf>
    <xf numFmtId="165" fontId="7" fillId="2" borderId="0" xfId="2" applyNumberFormat="1" applyFont="1" applyFill="1"/>
    <xf numFmtId="165" fontId="7" fillId="2" borderId="0" xfId="2" applyNumberFormat="1" applyFont="1" applyFill="1" applyBorder="1"/>
    <xf numFmtId="165" fontId="7" fillId="2" borderId="18" xfId="2" applyNumberFormat="1" applyFont="1" applyFill="1" applyBorder="1"/>
    <xf numFmtId="171" fontId="7" fillId="2" borderId="5" xfId="2" applyNumberFormat="1" applyFont="1" applyFill="1" applyBorder="1" applyAlignment="1">
      <alignment horizontal="right"/>
    </xf>
    <xf numFmtId="165" fontId="7" fillId="2" borderId="18" xfId="2" applyNumberFormat="1" applyFont="1" applyFill="1" applyBorder="1" applyAlignment="1">
      <alignment horizontal="right"/>
    </xf>
    <xf numFmtId="171" fontId="7" fillId="2" borderId="0" xfId="2" applyNumberFormat="1" applyFont="1" applyFill="1" applyBorder="1"/>
    <xf numFmtId="171" fontId="7" fillId="2" borderId="1" xfId="2" applyNumberFormat="1" applyFont="1" applyFill="1" applyBorder="1"/>
    <xf numFmtId="0" fontId="14" fillId="2" borderId="0" xfId="0" applyFont="1" applyFill="1" applyAlignment="1">
      <alignment horizontal="left"/>
    </xf>
    <xf numFmtId="0" fontId="7" fillId="2" borderId="0" xfId="1" applyNumberFormat="1" applyFont="1" applyFill="1" applyAlignment="1">
      <alignment horizontal="left"/>
    </xf>
    <xf numFmtId="170" fontId="14" fillId="2" borderId="0" xfId="1" applyNumberFormat="1" applyFont="1" applyFill="1"/>
    <xf numFmtId="170" fontId="14" fillId="2" borderId="0" xfId="1" applyNumberFormat="1" applyFont="1" applyFill="1" applyAlignment="1">
      <alignment horizontal="left"/>
    </xf>
    <xf numFmtId="167" fontId="14" fillId="2" borderId="0" xfId="1" applyNumberFormat="1" applyFont="1" applyFill="1"/>
    <xf numFmtId="169" fontId="14" fillId="2" borderId="0" xfId="1" applyNumberFormat="1" applyFont="1" applyFill="1"/>
    <xf numFmtId="0" fontId="7" fillId="2" borderId="0" xfId="1" applyNumberFormat="1" applyFont="1" applyFill="1" applyAlignment="1">
      <alignment horizontal="left" vertical="top"/>
    </xf>
    <xf numFmtId="170" fontId="7" fillId="2" borderId="0" xfId="1" applyNumberFormat="1" applyFont="1" applyFill="1" applyAlignment="1">
      <alignment horizontal="left" vertical="top"/>
    </xf>
    <xf numFmtId="167" fontId="7" fillId="2" borderId="0" xfId="1" applyNumberFormat="1" applyFont="1" applyFill="1" applyAlignment="1">
      <alignment vertical="top"/>
    </xf>
    <xf numFmtId="167" fontId="7" fillId="2" borderId="0" xfId="1" applyNumberFormat="1" applyFont="1" applyFill="1" applyAlignment="1">
      <alignment horizontal="left" vertical="top"/>
    </xf>
    <xf numFmtId="0" fontId="14" fillId="2" borderId="0" xfId="1" applyNumberFormat="1" applyFont="1" applyFill="1" applyAlignment="1">
      <alignment horizontal="left" indent="3"/>
    </xf>
    <xf numFmtId="167" fontId="14" fillId="2" borderId="15" xfId="1" applyNumberFormat="1" applyFont="1" applyFill="1" applyBorder="1"/>
    <xf numFmtId="167" fontId="14" fillId="2" borderId="0" xfId="1" applyNumberFormat="1" applyFont="1" applyFill="1" applyAlignment="1">
      <alignment horizontal="left"/>
    </xf>
    <xf numFmtId="170" fontId="7" fillId="2" borderId="0" xfId="1" applyNumberFormat="1" applyFont="1" applyFill="1"/>
    <xf numFmtId="0" fontId="7" fillId="2" borderId="0" xfId="1" applyNumberFormat="1" applyFont="1" applyFill="1" applyAlignment="1">
      <alignment horizontal="left" indent="1"/>
    </xf>
    <xf numFmtId="170" fontId="7" fillId="2" borderId="0" xfId="1" applyNumberFormat="1" applyFont="1" applyFill="1" applyAlignment="1">
      <alignment horizontal="left"/>
    </xf>
    <xf numFmtId="167" fontId="7" fillId="2" borderId="0" xfId="1" applyNumberFormat="1" applyFont="1" applyFill="1"/>
    <xf numFmtId="167" fontId="7" fillId="2" borderId="0" xfId="1" applyNumberFormat="1" applyFont="1" applyFill="1" applyAlignment="1">
      <alignment horizontal="left"/>
    </xf>
    <xf numFmtId="0" fontId="7" fillId="2" borderId="0" xfId="1" applyNumberFormat="1" applyFont="1" applyFill="1" applyAlignment="1">
      <alignment horizontal="left" wrapText="1" indent="1"/>
    </xf>
    <xf numFmtId="0" fontId="7" fillId="0" borderId="0" xfId="1" applyNumberFormat="1" applyFont="1" applyAlignment="1">
      <alignment horizontal="left" indent="1"/>
    </xf>
    <xf numFmtId="0" fontId="7" fillId="2" borderId="0" xfId="1" applyNumberFormat="1" applyFont="1" applyFill="1" applyAlignment="1">
      <alignment horizontal="left" indent="3"/>
    </xf>
    <xf numFmtId="167" fontId="7" fillId="2" borderId="15" xfId="1" applyNumberFormat="1" applyFont="1" applyFill="1" applyBorder="1"/>
    <xf numFmtId="0" fontId="7" fillId="2" borderId="0" xfId="1" applyNumberFormat="1" applyFont="1" applyFill="1"/>
    <xf numFmtId="0" fontId="7" fillId="2" borderId="0" xfId="1" applyNumberFormat="1" applyFont="1" applyFill="1" applyAlignment="1">
      <alignment horizontal="left" wrapText="1"/>
    </xf>
    <xf numFmtId="0" fontId="7" fillId="2" borderId="0" xfId="1" applyNumberFormat="1" applyFont="1" applyFill="1" applyAlignment="1">
      <alignment horizontal="left" vertical="top" wrapText="1"/>
    </xf>
    <xf numFmtId="170" fontId="7" fillId="2" borderId="0" xfId="1" applyNumberFormat="1" applyFont="1" applyFill="1" applyAlignment="1">
      <alignment vertical="top"/>
    </xf>
    <xf numFmtId="167" fontId="7" fillId="2" borderId="0" xfId="1" quotePrefix="1" applyNumberFormat="1" applyFont="1" applyFill="1" applyAlignment="1">
      <alignment horizontal="right" vertical="top"/>
    </xf>
    <xf numFmtId="0" fontId="7" fillId="2" borderId="0" xfId="1" applyNumberFormat="1" applyFont="1" applyFill="1" applyAlignment="1">
      <alignment vertical="top" wrapText="1"/>
    </xf>
    <xf numFmtId="167" fontId="7" fillId="2" borderId="2" xfId="1" applyNumberFormat="1" applyFont="1" applyFill="1" applyBorder="1" applyAlignment="1">
      <alignment vertical="top"/>
    </xf>
    <xf numFmtId="0" fontId="7" fillId="0" borderId="0" xfId="1" applyNumberFormat="1" applyFont="1" applyAlignment="1"/>
    <xf numFmtId="0" fontId="7" fillId="2" borderId="0" xfId="1" applyNumberFormat="1" applyFont="1" applyFill="1" applyAlignment="1">
      <alignment wrapText="1"/>
    </xf>
    <xf numFmtId="167" fontId="7" fillId="2" borderId="11" xfId="1" applyNumberFormat="1" applyFont="1" applyFill="1" applyBorder="1"/>
    <xf numFmtId="0" fontId="14" fillId="2" borderId="0" xfId="1" applyNumberFormat="1" applyFont="1" applyFill="1" applyAlignment="1">
      <alignment horizontal="left" wrapText="1"/>
    </xf>
    <xf numFmtId="0" fontId="7" fillId="0" borderId="0" xfId="1" applyNumberFormat="1" applyFont="1" applyAlignment="1">
      <alignment horizontal="left"/>
    </xf>
    <xf numFmtId="166" fontId="7" fillId="2" borderId="0" xfId="1" applyNumberFormat="1" applyFont="1" applyFill="1"/>
    <xf numFmtId="167" fontId="7" fillId="2" borderId="0" xfId="1" applyNumberFormat="1" applyFont="1" applyFill="1" applyAlignment="1"/>
    <xf numFmtId="166" fontId="7" fillId="2" borderId="0" xfId="1" applyNumberFormat="1" applyFont="1" applyFill="1" applyAlignment="1">
      <alignment horizontal="left"/>
    </xf>
    <xf numFmtId="167" fontId="7" fillId="2" borderId="0" xfId="1" applyNumberFormat="1" applyFont="1" applyFill="1" applyAlignment="1">
      <alignment horizontal="right"/>
    </xf>
    <xf numFmtId="166" fontId="7" fillId="2" borderId="0" xfId="1" applyNumberFormat="1" applyFont="1" applyFill="1" applyAlignment="1">
      <alignment vertical="top"/>
    </xf>
    <xf numFmtId="166" fontId="7" fillId="2" borderId="0" xfId="1" applyNumberFormat="1" applyFont="1" applyFill="1" applyAlignment="1">
      <alignment horizontal="left" vertical="top"/>
    </xf>
    <xf numFmtId="166" fontId="7" fillId="2" borderId="0" xfId="1" applyNumberFormat="1" applyFont="1" applyFill="1" applyAlignment="1"/>
    <xf numFmtId="166" fontId="7" fillId="2" borderId="0" xfId="1" applyNumberFormat="1" applyFont="1" applyFill="1" applyBorder="1" applyAlignment="1"/>
    <xf numFmtId="166" fontId="7" fillId="2" borderId="2" xfId="1" applyNumberFormat="1" applyFont="1" applyFill="1" applyBorder="1"/>
    <xf numFmtId="166" fontId="7" fillId="2" borderId="11" xfId="1" applyNumberFormat="1" applyFont="1" applyFill="1" applyBorder="1"/>
    <xf numFmtId="0" fontId="14" fillId="0" borderId="0" xfId="1" applyNumberFormat="1" applyFont="1" applyAlignment="1">
      <alignment horizontal="left"/>
    </xf>
    <xf numFmtId="166" fontId="14" fillId="2" borderId="8" xfId="3" applyNumberFormat="1" applyFont="1" applyFill="1" applyBorder="1"/>
    <xf numFmtId="166" fontId="14" fillId="2" borderId="0" xfId="3" applyNumberFormat="1" applyFont="1" applyFill="1"/>
    <xf numFmtId="170" fontId="5" fillId="2" borderId="2" xfId="1" applyNumberFormat="1" applyFont="1" applyFill="1" applyBorder="1"/>
    <xf numFmtId="170" fontId="7" fillId="0" borderId="0" xfId="1" applyNumberFormat="1" applyFont="1"/>
    <xf numFmtId="0" fontId="7" fillId="2" borderId="0" xfId="0" applyFont="1" applyFill="1" applyAlignment="1">
      <alignment horizontal="left" vertical="top" wrapText="1"/>
    </xf>
    <xf numFmtId="0" fontId="14" fillId="0" borderId="0" xfId="0" applyFont="1" applyAlignment="1">
      <alignment vertical="top" wrapText="1"/>
    </xf>
    <xf numFmtId="0" fontId="19" fillId="2" borderId="0" xfId="0" applyFont="1" applyFill="1" applyAlignment="1">
      <alignment wrapText="1"/>
    </xf>
    <xf numFmtId="0" fontId="31" fillId="2" borderId="0" xfId="0" quotePrefix="1" applyFont="1" applyFill="1" applyAlignment="1">
      <alignment horizontal="left"/>
    </xf>
    <xf numFmtId="0" fontId="7" fillId="2" borderId="0" xfId="0" applyFont="1" applyFill="1" applyAlignment="1">
      <alignment horizontal="center"/>
    </xf>
    <xf numFmtId="164" fontId="7" fillId="2" borderId="0" xfId="0" applyNumberFormat="1" applyFont="1" applyFill="1" applyAlignment="1">
      <alignment horizontal="center"/>
    </xf>
    <xf numFmtId="0" fontId="14" fillId="2" borderId="0" xfId="0" applyFont="1" applyFill="1" applyAlignment="1">
      <alignment horizontal="center"/>
    </xf>
    <xf numFmtId="164" fontId="14" fillId="2" borderId="0" xfId="0" applyNumberFormat="1" applyFont="1" applyFill="1" applyAlignment="1">
      <alignment horizontal="center"/>
    </xf>
    <xf numFmtId="0" fontId="32" fillId="2" borderId="0" xfId="0" applyFont="1" applyFill="1"/>
    <xf numFmtId="0" fontId="7" fillId="2" borderId="2" xfId="0" applyFont="1" applyFill="1" applyBorder="1" applyAlignment="1">
      <alignment vertical="top" wrapText="1"/>
    </xf>
    <xf numFmtId="0" fontId="14" fillId="2" borderId="0" xfId="0" applyFont="1" applyFill="1"/>
    <xf numFmtId="0" fontId="7" fillId="2" borderId="2" xfId="0" applyFont="1" applyFill="1" applyBorder="1" applyAlignment="1">
      <alignment horizontal="left" vertical="top" wrapText="1"/>
    </xf>
    <xf numFmtId="0" fontId="14" fillId="2" borderId="0" xfId="0" applyFont="1" applyFill="1" applyAlignment="1">
      <alignment horizontal="left" vertical="top" wrapText="1"/>
    </xf>
    <xf numFmtId="166" fontId="14" fillId="2" borderId="14" xfId="1" applyNumberFormat="1" applyFont="1" applyFill="1" applyBorder="1" applyAlignment="1">
      <alignment horizontal="center"/>
    </xf>
    <xf numFmtId="166" fontId="7" fillId="2" borderId="1" xfId="1" applyNumberFormat="1" applyFont="1" applyFill="1" applyBorder="1" applyAlignment="1">
      <alignment horizontal="center" vertical="top"/>
    </xf>
    <xf numFmtId="166" fontId="7" fillId="2" borderId="0" xfId="1" applyNumberFormat="1" applyFont="1" applyFill="1" applyBorder="1" applyAlignment="1">
      <alignment horizontal="center" vertical="top"/>
    </xf>
    <xf numFmtId="165" fontId="21" fillId="2" borderId="5" xfId="1" applyNumberFormat="1" applyFont="1" applyFill="1" applyBorder="1" applyAlignment="1">
      <alignment horizontal="right"/>
    </xf>
    <xf numFmtId="165" fontId="21" fillId="2" borderId="0" xfId="1" applyNumberFormat="1" applyFont="1" applyFill="1" applyAlignment="1">
      <alignment horizontal="right"/>
    </xf>
    <xf numFmtId="165" fontId="21" fillId="2" borderId="1" xfId="1" applyNumberFormat="1" applyFont="1" applyFill="1" applyBorder="1" applyAlignment="1">
      <alignment horizontal="right"/>
    </xf>
    <xf numFmtId="165" fontId="21" fillId="2" borderId="0" xfId="1" applyNumberFormat="1" applyFont="1" applyFill="1" applyBorder="1" applyAlignment="1">
      <alignment horizontal="right"/>
    </xf>
    <xf numFmtId="166" fontId="14" fillId="0" borderId="0" xfId="1" applyNumberFormat="1" applyFont="1" applyFill="1" applyAlignment="1">
      <alignment horizontal="center"/>
    </xf>
    <xf numFmtId="166" fontId="14" fillId="0" borderId="0" xfId="1" applyNumberFormat="1" applyFont="1" applyFill="1" applyBorder="1" applyAlignment="1">
      <alignment horizontal="center"/>
    </xf>
    <xf numFmtId="167" fontId="7" fillId="2" borderId="5" xfId="3" applyNumberFormat="1" applyFont="1" applyFill="1" applyBorder="1" applyAlignment="1">
      <alignment horizontal="right"/>
    </xf>
    <xf numFmtId="167" fontId="7" fillId="2" borderId="0" xfId="3" applyNumberFormat="1" applyFont="1" applyFill="1" applyAlignment="1">
      <alignment horizontal="right"/>
    </xf>
    <xf numFmtId="167" fontId="7" fillId="2" borderId="1" xfId="1" applyNumberFormat="1" applyFont="1" applyFill="1" applyBorder="1" applyAlignment="1">
      <alignment horizontal="right"/>
    </xf>
    <xf numFmtId="167" fontId="7" fillId="2" borderId="0" xfId="3" applyNumberFormat="1" applyFont="1" applyFill="1" applyBorder="1" applyAlignment="1">
      <alignment horizontal="right"/>
    </xf>
    <xf numFmtId="0" fontId="7" fillId="2" borderId="0" xfId="0" applyFont="1" applyFill="1" applyAlignment="1">
      <alignment horizontal="right"/>
    </xf>
    <xf numFmtId="0" fontId="19" fillId="2" borderId="0" xfId="0" quotePrefix="1" applyFont="1" applyFill="1" applyAlignment="1">
      <alignment horizontal="left"/>
    </xf>
    <xf numFmtId="0" fontId="7" fillId="2" borderId="0" xfId="0" applyFont="1" applyFill="1" applyBorder="1"/>
    <xf numFmtId="167" fontId="7" fillId="2" borderId="0" xfId="0" applyNumberFormat="1" applyFont="1" applyFill="1" applyBorder="1" applyAlignment="1">
      <alignment horizontal="center"/>
    </xf>
    <xf numFmtId="0" fontId="31" fillId="2" borderId="0" xfId="0" applyFont="1" applyFill="1"/>
    <xf numFmtId="171" fontId="21" fillId="2" borderId="5" xfId="1" applyNumberFormat="1" applyFont="1" applyFill="1" applyBorder="1" applyAlignment="1">
      <alignment horizontal="right"/>
    </xf>
    <xf numFmtId="171" fontId="21" fillId="2" borderId="0" xfId="1" applyNumberFormat="1" applyFont="1" applyFill="1" applyAlignment="1">
      <alignment horizontal="right"/>
    </xf>
    <xf numFmtId="171" fontId="21" fillId="2" borderId="1" xfId="1" applyNumberFormat="1" applyFont="1" applyFill="1" applyBorder="1" applyAlignment="1">
      <alignment horizontal="right"/>
    </xf>
    <xf numFmtId="171" fontId="21" fillId="2" borderId="0" xfId="1" applyNumberFormat="1" applyFont="1" applyFill="1" applyBorder="1" applyAlignment="1">
      <alignment horizontal="right"/>
    </xf>
    <xf numFmtId="171" fontId="21" fillId="2" borderId="5" xfId="2" applyNumberFormat="1" applyFont="1" applyFill="1" applyBorder="1" applyAlignment="1">
      <alignment horizontal="right"/>
    </xf>
    <xf numFmtId="171" fontId="21" fillId="2" borderId="0" xfId="2" applyNumberFormat="1" applyFont="1" applyFill="1" applyAlignment="1">
      <alignment horizontal="right"/>
    </xf>
    <xf numFmtId="171" fontId="21" fillId="2" borderId="0" xfId="2" applyNumberFormat="1" applyFont="1" applyFill="1" applyBorder="1" applyAlignment="1">
      <alignment horizontal="right"/>
    </xf>
    <xf numFmtId="171" fontId="21" fillId="2" borderId="1" xfId="2" applyNumberFormat="1" applyFont="1" applyFill="1" applyBorder="1" applyAlignment="1">
      <alignment horizontal="right"/>
    </xf>
    <xf numFmtId="171" fontId="21" fillId="2" borderId="5" xfId="2" applyNumberFormat="1" applyFont="1" applyFill="1" applyBorder="1"/>
    <xf numFmtId="171" fontId="21" fillId="2" borderId="0" xfId="2" applyNumberFormat="1" applyFont="1" applyFill="1"/>
    <xf numFmtId="171" fontId="21" fillId="2" borderId="1" xfId="2" applyNumberFormat="1" applyFont="1" applyFill="1" applyBorder="1"/>
    <xf numFmtId="171" fontId="21" fillId="2" borderId="0" xfId="2" applyNumberFormat="1" applyFont="1" applyFill="1" applyBorder="1"/>
    <xf numFmtId="0" fontId="21" fillId="2" borderId="0" xfId="0" applyFont="1" applyFill="1" applyAlignment="1">
      <alignment horizontal="left" vertical="top" wrapText="1"/>
    </xf>
    <xf numFmtId="0" fontId="14" fillId="2" borderId="4" xfId="0" applyFont="1" applyFill="1" applyBorder="1" applyAlignment="1">
      <alignment horizontal="left" vertical="top" wrapText="1"/>
    </xf>
    <xf numFmtId="0" fontId="14" fillId="2" borderId="4" xfId="0" applyFont="1" applyFill="1" applyBorder="1" applyAlignment="1">
      <alignment horizontal="left" wrapText="1"/>
    </xf>
    <xf numFmtId="0" fontId="19" fillId="2" borderId="0" xfId="0" quotePrefix="1" applyFont="1" applyFill="1" applyAlignment="1">
      <alignment horizontal="left" vertical="top"/>
    </xf>
    <xf numFmtId="0" fontId="19" fillId="2" borderId="0" xfId="0" applyFont="1" applyFill="1" applyAlignment="1">
      <alignment horizontal="left"/>
    </xf>
    <xf numFmtId="0" fontId="14" fillId="4" borderId="2" xfId="0" applyFont="1" applyFill="1" applyBorder="1" applyAlignment="1">
      <alignment horizontal="left" vertical="top" wrapText="1"/>
    </xf>
    <xf numFmtId="0" fontId="29" fillId="4" borderId="6" xfId="0" applyFont="1" applyFill="1" applyBorder="1"/>
    <xf numFmtId="0" fontId="29" fillId="4" borderId="2" xfId="0" applyFont="1" applyFill="1" applyBorder="1"/>
    <xf numFmtId="0" fontId="29" fillId="4" borderId="3" xfId="0" applyFont="1" applyFill="1" applyBorder="1"/>
    <xf numFmtId="0" fontId="7" fillId="4" borderId="6" xfId="0" applyFont="1" applyFill="1" applyBorder="1"/>
    <xf numFmtId="0" fontId="7" fillId="4" borderId="2" xfId="0" applyFont="1" applyFill="1" applyBorder="1"/>
    <xf numFmtId="0" fontId="7" fillId="4" borderId="19" xfId="0" applyFont="1" applyFill="1" applyBorder="1"/>
    <xf numFmtId="0" fontId="7" fillId="4" borderId="3" xfId="0" applyFont="1" applyFill="1" applyBorder="1"/>
    <xf numFmtId="0" fontId="9" fillId="3" borderId="5" xfId="0" applyFont="1" applyFill="1" applyBorder="1" applyAlignment="1">
      <alignment horizontal="center"/>
    </xf>
    <xf numFmtId="0" fontId="9" fillId="3" borderId="1" xfId="0" applyFont="1" applyFill="1" applyBorder="1" applyAlignment="1">
      <alignment horizontal="center"/>
    </xf>
    <xf numFmtId="0" fontId="19" fillId="2" borderId="0" xfId="0" quotePrefix="1" applyFont="1" applyFill="1" applyAlignment="1"/>
    <xf numFmtId="167" fontId="7" fillId="0" borderId="0" xfId="0" applyNumberFormat="1" applyFont="1"/>
    <xf numFmtId="167" fontId="7" fillId="2" borderId="6" xfId="0" applyNumberFormat="1" applyFont="1" applyFill="1" applyBorder="1"/>
    <xf numFmtId="167" fontId="7" fillId="2" borderId="2" xfId="0" applyNumberFormat="1" applyFont="1" applyFill="1" applyBorder="1"/>
    <xf numFmtId="167" fontId="14" fillId="2" borderId="5" xfId="0" applyNumberFormat="1" applyFont="1" applyFill="1" applyBorder="1"/>
    <xf numFmtId="167" fontId="14" fillId="2" borderId="0" xfId="0" applyNumberFormat="1" applyFont="1" applyFill="1"/>
    <xf numFmtId="167" fontId="14" fillId="2" borderId="17" xfId="0" applyNumberFormat="1" applyFont="1" applyFill="1" applyBorder="1"/>
    <xf numFmtId="167" fontId="14" fillId="2" borderId="14" xfId="0" applyNumberFormat="1" applyFont="1" applyFill="1" applyBorder="1"/>
    <xf numFmtId="167" fontId="14" fillId="2" borderId="10" xfId="0" applyNumberFormat="1" applyFont="1" applyFill="1" applyBorder="1"/>
    <xf numFmtId="167" fontId="14" fillId="2" borderId="11" xfId="0" applyNumberFormat="1" applyFont="1" applyFill="1" applyBorder="1"/>
    <xf numFmtId="167" fontId="7" fillId="2" borderId="5" xfId="0" applyNumberFormat="1" applyFont="1" applyFill="1" applyBorder="1" applyAlignment="1">
      <alignment vertical="top"/>
    </xf>
    <xf numFmtId="167" fontId="7" fillId="2" borderId="0" xfId="0" applyNumberFormat="1" applyFont="1" applyFill="1" applyAlignment="1">
      <alignment vertical="top"/>
    </xf>
    <xf numFmtId="167" fontId="7" fillId="2" borderId="1" xfId="0" applyNumberFormat="1" applyFont="1" applyFill="1" applyBorder="1" applyAlignment="1">
      <alignment vertical="top"/>
    </xf>
    <xf numFmtId="167" fontId="7" fillId="0" borderId="0" xfId="0" applyNumberFormat="1" applyFont="1" applyAlignment="1">
      <alignment vertical="top"/>
    </xf>
    <xf numFmtId="167" fontId="7" fillId="2" borderId="3" xfId="0" applyNumberFormat="1" applyFont="1" applyFill="1" applyBorder="1" applyAlignment="1">
      <alignment vertical="top"/>
    </xf>
    <xf numFmtId="167" fontId="7" fillId="2" borderId="6" xfId="0" applyNumberFormat="1" applyFont="1" applyFill="1" applyBorder="1" applyAlignment="1">
      <alignment vertical="top"/>
    </xf>
    <xf numFmtId="167" fontId="7" fillId="2" borderId="2" xfId="0" applyNumberFormat="1" applyFont="1" applyFill="1" applyBorder="1" applyAlignment="1">
      <alignment vertical="top"/>
    </xf>
    <xf numFmtId="167" fontId="14" fillId="2" borderId="1" xfId="0" applyNumberFormat="1" applyFont="1" applyFill="1" applyBorder="1"/>
    <xf numFmtId="0" fontId="14" fillId="2" borderId="15" xfId="0" applyFont="1" applyFill="1" applyBorder="1" applyAlignment="1">
      <alignment horizontal="left" vertical="top" wrapText="1"/>
    </xf>
    <xf numFmtId="167" fontId="14" fillId="2" borderId="16" xfId="0" applyNumberFormat="1" applyFont="1" applyFill="1" applyBorder="1"/>
    <xf numFmtId="167" fontId="14" fillId="2" borderId="15" xfId="0" applyNumberFormat="1" applyFont="1" applyFill="1" applyBorder="1"/>
    <xf numFmtId="167" fontId="14" fillId="2" borderId="12" xfId="0" applyNumberFormat="1" applyFont="1" applyFill="1" applyBorder="1"/>
    <xf numFmtId="0" fontId="14" fillId="2" borderId="0" xfId="0" applyFont="1" applyFill="1" applyAlignment="1">
      <alignment horizontal="right"/>
    </xf>
    <xf numFmtId="0" fontId="7" fillId="2" borderId="18" xfId="0" applyFont="1" applyFill="1" applyBorder="1" applyAlignment="1">
      <alignment horizontal="right"/>
    </xf>
    <xf numFmtId="0" fontId="14" fillId="2" borderId="18" xfId="0" applyFont="1" applyFill="1" applyBorder="1" applyAlignment="1">
      <alignment horizontal="left" vertical="top" wrapText="1"/>
    </xf>
    <xf numFmtId="0" fontId="14" fillId="2" borderId="18" xfId="0" applyFont="1" applyFill="1" applyBorder="1" applyAlignment="1">
      <alignment horizontal="left"/>
    </xf>
    <xf numFmtId="0" fontId="14" fillId="2" borderId="18" xfId="0" applyFont="1" applyFill="1" applyBorder="1" applyAlignment="1">
      <alignment horizontal="left" wrapText="1"/>
    </xf>
    <xf numFmtId="0" fontId="7" fillId="2" borderId="18" xfId="0" applyFont="1" applyFill="1" applyBorder="1" applyAlignment="1">
      <alignment horizontal="left"/>
    </xf>
    <xf numFmtId="0" fontId="19" fillId="2" borderId="0" xfId="0" quotePrefix="1" applyFont="1" applyFill="1" applyAlignment="1">
      <alignment vertical="top"/>
    </xf>
    <xf numFmtId="166" fontId="7" fillId="0" borderId="0" xfId="1" applyNumberFormat="1" applyFont="1" applyFill="1" applyBorder="1"/>
    <xf numFmtId="166" fontId="7" fillId="0" borderId="1" xfId="1" applyNumberFormat="1" applyFont="1" applyFill="1" applyBorder="1"/>
    <xf numFmtId="166" fontId="7" fillId="2" borderId="6" xfId="1" applyNumberFormat="1" applyFont="1" applyFill="1" applyBorder="1"/>
    <xf numFmtId="166" fontId="7" fillId="0" borderId="3" xfId="1" applyNumberFormat="1" applyFont="1" applyFill="1" applyBorder="1"/>
    <xf numFmtId="166" fontId="14" fillId="2" borderId="5" xfId="1" applyNumberFormat="1" applyFont="1" applyFill="1" applyBorder="1"/>
    <xf numFmtId="166" fontId="14" fillId="2" borderId="0" xfId="1" applyNumberFormat="1" applyFont="1" applyFill="1" applyBorder="1"/>
    <xf numFmtId="166" fontId="14" fillId="2" borderId="1" xfId="1" applyNumberFormat="1" applyFont="1" applyFill="1" applyBorder="1"/>
    <xf numFmtId="166" fontId="7" fillId="0" borderId="5" xfId="1" applyNumberFormat="1" applyFont="1" applyFill="1" applyBorder="1"/>
    <xf numFmtId="166" fontId="7" fillId="0" borderId="2" xfId="1" applyNumberFormat="1" applyFont="1" applyFill="1" applyBorder="1"/>
    <xf numFmtId="166" fontId="7" fillId="0" borderId="18" xfId="1" applyNumberFormat="1" applyFont="1" applyFill="1" applyBorder="1"/>
    <xf numFmtId="166" fontId="7" fillId="0" borderId="18" xfId="1" applyNumberFormat="1" applyFont="1" applyFill="1" applyBorder="1" applyAlignment="1">
      <alignment vertical="top"/>
    </xf>
    <xf numFmtId="166" fontId="7" fillId="0" borderId="1" xfId="1" applyNumberFormat="1" applyFont="1" applyFill="1" applyBorder="1" applyAlignment="1">
      <alignment vertical="top"/>
    </xf>
    <xf numFmtId="166" fontId="7" fillId="0" borderId="6" xfId="1" applyNumberFormat="1" applyFont="1" applyFill="1" applyBorder="1"/>
    <xf numFmtId="166" fontId="7" fillId="0" borderId="19" xfId="1" applyNumberFormat="1" applyFont="1" applyFill="1" applyBorder="1"/>
    <xf numFmtId="166" fontId="14" fillId="2" borderId="17" xfId="1" applyNumberFormat="1" applyFont="1" applyFill="1" applyBorder="1"/>
    <xf numFmtId="166" fontId="14" fillId="0" borderId="1" xfId="1" applyNumberFormat="1" applyFont="1" applyFill="1" applyBorder="1"/>
    <xf numFmtId="166" fontId="14" fillId="2" borderId="2" xfId="1" applyNumberFormat="1" applyFont="1" applyFill="1" applyBorder="1" applyAlignment="1">
      <alignment horizontal="left" vertical="top"/>
    </xf>
    <xf numFmtId="166" fontId="14" fillId="2" borderId="19" xfId="1" applyNumberFormat="1" applyFont="1" applyFill="1" applyBorder="1" applyAlignment="1">
      <alignment horizontal="left" vertical="top"/>
    </xf>
    <xf numFmtId="166" fontId="14" fillId="2" borderId="3" xfId="1" applyNumberFormat="1" applyFont="1" applyFill="1" applyBorder="1" applyAlignment="1">
      <alignment horizontal="left" vertical="top"/>
    </xf>
    <xf numFmtId="166" fontId="14" fillId="2" borderId="4" xfId="1" applyNumberFormat="1" applyFont="1" applyFill="1" applyBorder="1"/>
    <xf numFmtId="166" fontId="14" fillId="2" borderId="21" xfId="1" applyNumberFormat="1" applyFont="1" applyFill="1" applyBorder="1"/>
    <xf numFmtId="166" fontId="14" fillId="0" borderId="4" xfId="1" applyNumberFormat="1" applyFont="1" applyFill="1" applyBorder="1"/>
    <xf numFmtId="166" fontId="14" fillId="0" borderId="13" xfId="1" applyNumberFormat="1" applyFont="1" applyFill="1" applyBorder="1"/>
    <xf numFmtId="166" fontId="7" fillId="2" borderId="9" xfId="1" applyNumberFormat="1" applyFont="1" applyFill="1" applyBorder="1"/>
    <xf numFmtId="166" fontId="7" fillId="2" borderId="8" xfId="1" applyNumberFormat="1" applyFont="1" applyFill="1" applyBorder="1"/>
    <xf numFmtId="166" fontId="7" fillId="2" borderId="20" xfId="1" applyNumberFormat="1" applyFont="1" applyFill="1" applyBorder="1"/>
    <xf numFmtId="166" fontId="7" fillId="0" borderId="8" xfId="1" applyNumberFormat="1" applyFont="1" applyFill="1" applyBorder="1"/>
    <xf numFmtId="166" fontId="7" fillId="0" borderId="23" xfId="1" applyNumberFormat="1" applyFont="1" applyFill="1" applyBorder="1"/>
    <xf numFmtId="166" fontId="7" fillId="0" borderId="9" xfId="1" applyNumberFormat="1" applyFont="1" applyFill="1" applyBorder="1"/>
    <xf numFmtId="166" fontId="7" fillId="0" borderId="20" xfId="1" applyNumberFormat="1" applyFont="1" applyFill="1" applyBorder="1"/>
    <xf numFmtId="0" fontId="34" fillId="2" borderId="0" xfId="0" applyFont="1" applyFill="1" applyAlignment="1">
      <alignment horizontal="centerContinuous"/>
    </xf>
    <xf numFmtId="0" fontId="7" fillId="2" borderId="2" xfId="0" applyFont="1" applyFill="1" applyBorder="1" applyAlignment="1">
      <alignment horizontal="left"/>
    </xf>
    <xf numFmtId="167" fontId="7" fillId="2" borderId="19" xfId="0" applyNumberFormat="1" applyFont="1" applyFill="1" applyBorder="1"/>
    <xf numFmtId="0" fontId="7"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5" fontId="7" fillId="2" borderId="5" xfId="2" applyNumberFormat="1" applyFont="1" applyFill="1" applyBorder="1"/>
    <xf numFmtId="0" fontId="14" fillId="4" borderId="6" xfId="0" applyFont="1" applyFill="1" applyBorder="1" applyAlignment="1">
      <alignment horizontal="left" vertical="top"/>
    </xf>
    <xf numFmtId="0" fontId="14" fillId="4" borderId="2" xfId="0" applyFont="1" applyFill="1" applyBorder="1" applyAlignment="1">
      <alignment horizontal="left" vertical="top"/>
    </xf>
    <xf numFmtId="0" fontId="14" fillId="4" borderId="3" xfId="0" applyFont="1" applyFill="1" applyBorder="1" applyAlignment="1">
      <alignment horizontal="left" vertical="top"/>
    </xf>
    <xf numFmtId="0" fontId="7" fillId="2" borderId="11" xfId="0" applyFont="1" applyFill="1" applyBorder="1" applyAlignment="1">
      <alignment horizontal="left" vertical="top" wrapText="1"/>
    </xf>
    <xf numFmtId="167" fontId="7" fillId="2" borderId="10" xfId="0" applyNumberFormat="1" applyFont="1" applyFill="1" applyBorder="1"/>
    <xf numFmtId="0" fontId="21" fillId="2" borderId="0" xfId="0" applyFont="1" applyFill="1" applyAlignment="1">
      <alignment horizontal="left" vertical="top"/>
    </xf>
    <xf numFmtId="0" fontId="21" fillId="2" borderId="0" xfId="0" quotePrefix="1" applyFont="1" applyFill="1" applyAlignment="1">
      <alignment horizontal="left" vertical="top"/>
    </xf>
    <xf numFmtId="166" fontId="14" fillId="2" borderId="0" xfId="1" applyNumberFormat="1" applyFont="1" applyFill="1" applyBorder="1" applyAlignment="1">
      <alignment vertical="top"/>
    </xf>
    <xf numFmtId="166" fontId="14" fillId="2" borderId="18" xfId="1" applyNumberFormat="1" applyFont="1" applyFill="1" applyBorder="1" applyAlignment="1">
      <alignment vertical="top"/>
    </xf>
    <xf numFmtId="166" fontId="14" fillId="0" borderId="0" xfId="1" applyNumberFormat="1" applyFont="1" applyFill="1" applyBorder="1" applyAlignment="1">
      <alignment vertical="top"/>
    </xf>
    <xf numFmtId="166" fontId="14" fillId="0" borderId="1" xfId="1" applyNumberFormat="1" applyFont="1" applyFill="1" applyBorder="1" applyAlignment="1">
      <alignment vertical="top"/>
    </xf>
    <xf numFmtId="166" fontId="7" fillId="2" borderId="5" xfId="1" applyNumberFormat="1" applyFont="1" applyFill="1" applyBorder="1" applyAlignment="1">
      <alignment horizontal="left" vertical="center"/>
    </xf>
    <xf numFmtId="166" fontId="7" fillId="2" borderId="0" xfId="1" applyNumberFormat="1" applyFont="1" applyFill="1" applyBorder="1" applyAlignment="1">
      <alignment horizontal="left" vertical="center"/>
    </xf>
    <xf numFmtId="166" fontId="7" fillId="2" borderId="18" xfId="1" applyNumberFormat="1" applyFont="1" applyFill="1" applyBorder="1" applyAlignment="1">
      <alignment horizontal="left" vertical="center"/>
    </xf>
    <xf numFmtId="166" fontId="7" fillId="2" borderId="18" xfId="1" applyNumberFormat="1" applyFont="1" applyFill="1" applyBorder="1" applyAlignment="1">
      <alignment vertical="center"/>
    </xf>
    <xf numFmtId="166" fontId="7" fillId="2" borderId="0" xfId="1" applyNumberFormat="1" applyFont="1" applyFill="1" applyBorder="1" applyAlignment="1">
      <alignment vertical="center"/>
    </xf>
    <xf numFmtId="166" fontId="7" fillId="0" borderId="0" xfId="1" applyNumberFormat="1" applyFont="1" applyFill="1" applyBorder="1" applyAlignment="1">
      <alignment vertical="center"/>
    </xf>
    <xf numFmtId="166" fontId="7" fillId="2" borderId="1" xfId="1" applyNumberFormat="1" applyFont="1" applyFill="1" applyBorder="1" applyAlignment="1">
      <alignment vertical="center"/>
    </xf>
    <xf numFmtId="166" fontId="7" fillId="0" borderId="5" xfId="1" applyNumberFormat="1" applyFont="1" applyFill="1" applyBorder="1" applyAlignment="1">
      <alignment vertical="top"/>
    </xf>
    <xf numFmtId="166" fontId="7" fillId="0" borderId="0" xfId="1" applyNumberFormat="1" applyFont="1" applyFill="1" applyBorder="1" applyAlignment="1">
      <alignment vertical="top"/>
    </xf>
    <xf numFmtId="0" fontId="14" fillId="2" borderId="8" xfId="0" applyFont="1" applyFill="1" applyBorder="1" applyAlignment="1">
      <alignment horizontal="left"/>
    </xf>
    <xf numFmtId="0" fontId="14" fillId="2" borderId="8" xfId="0" applyFont="1" applyFill="1" applyBorder="1"/>
    <xf numFmtId="167" fontId="14" fillId="2" borderId="9" xfId="0" applyNumberFormat="1" applyFont="1" applyFill="1" applyBorder="1"/>
    <xf numFmtId="167" fontId="14" fillId="2" borderId="8" xfId="0" applyNumberFormat="1" applyFont="1" applyFill="1" applyBorder="1"/>
    <xf numFmtId="167" fontId="14" fillId="2" borderId="20" xfId="0" applyNumberFormat="1" applyFont="1" applyFill="1" applyBorder="1"/>
    <xf numFmtId="167" fontId="14" fillId="2" borderId="23" xfId="0" applyNumberFormat="1" applyFont="1" applyFill="1" applyBorder="1"/>
    <xf numFmtId="0" fontId="14" fillId="2" borderId="2" xfId="0" applyFont="1" applyFill="1" applyBorder="1" applyAlignment="1">
      <alignment horizontal="left"/>
    </xf>
    <xf numFmtId="0" fontId="14" fillId="2" borderId="2" xfId="0" applyFont="1" applyFill="1" applyBorder="1"/>
    <xf numFmtId="167" fontId="14" fillId="2" borderId="6" xfId="0" applyNumberFormat="1" applyFont="1" applyFill="1" applyBorder="1"/>
    <xf numFmtId="167" fontId="14" fillId="2" borderId="2" xfId="0" applyNumberFormat="1" applyFont="1" applyFill="1" applyBorder="1"/>
    <xf numFmtId="167" fontId="14" fillId="2" borderId="19" xfId="0" applyNumberFormat="1" applyFont="1" applyFill="1" applyBorder="1"/>
    <xf numFmtId="167" fontId="14" fillId="2" borderId="3" xfId="0" applyNumberFormat="1" applyFont="1" applyFill="1" applyBorder="1"/>
    <xf numFmtId="169" fontId="14" fillId="2" borderId="5" xfId="0" applyNumberFormat="1" applyFont="1" applyFill="1" applyBorder="1"/>
    <xf numFmtId="169" fontId="14" fillId="2" borderId="0" xfId="0" applyNumberFormat="1" applyFont="1" applyFill="1"/>
    <xf numFmtId="169" fontId="14" fillId="2" borderId="18" xfId="0" applyNumberFormat="1" applyFont="1" applyFill="1" applyBorder="1"/>
    <xf numFmtId="169" fontId="14" fillId="2" borderId="1" xfId="0" applyNumberFormat="1" applyFont="1" applyFill="1" applyBorder="1"/>
    <xf numFmtId="0" fontId="14" fillId="4" borderId="19" xfId="0" applyFont="1" applyFill="1" applyBorder="1" applyAlignment="1">
      <alignment horizontal="left" vertical="top"/>
    </xf>
    <xf numFmtId="166" fontId="14" fillId="4" borderId="6" xfId="1" applyNumberFormat="1" applyFont="1" applyFill="1" applyBorder="1" applyAlignment="1">
      <alignment horizontal="left" vertical="top"/>
    </xf>
    <xf numFmtId="166" fontId="14" fillId="4" borderId="2" xfId="1" applyNumberFormat="1" applyFont="1" applyFill="1" applyBorder="1" applyAlignment="1">
      <alignment horizontal="left" vertical="top"/>
    </xf>
    <xf numFmtId="166" fontId="14" fillId="4" borderId="19" xfId="1" applyNumberFormat="1" applyFont="1" applyFill="1" applyBorder="1" applyAlignment="1">
      <alignment horizontal="left" vertical="top"/>
    </xf>
    <xf numFmtId="166" fontId="14" fillId="4" borderId="3" xfId="1" applyNumberFormat="1" applyFont="1" applyFill="1" applyBorder="1" applyAlignment="1">
      <alignment horizontal="left" vertical="top"/>
    </xf>
    <xf numFmtId="0" fontId="6" fillId="4" borderId="6" xfId="0" applyFont="1" applyFill="1" applyBorder="1" applyAlignment="1">
      <alignment horizontal="left" vertical="top"/>
    </xf>
    <xf numFmtId="0" fontId="6" fillId="4" borderId="2" xfId="0" applyFont="1" applyFill="1" applyBorder="1" applyAlignment="1">
      <alignment horizontal="left" vertical="top"/>
    </xf>
    <xf numFmtId="0" fontId="6" fillId="4" borderId="19" xfId="0" applyFont="1" applyFill="1" applyBorder="1" applyAlignment="1">
      <alignment horizontal="left" vertical="top"/>
    </xf>
    <xf numFmtId="0" fontId="6" fillId="4" borderId="3" xfId="0" applyFont="1" applyFill="1" applyBorder="1" applyAlignment="1">
      <alignment horizontal="left" vertical="top"/>
    </xf>
    <xf numFmtId="0" fontId="6" fillId="2" borderId="0" xfId="0" applyFont="1" applyFill="1" applyBorder="1" applyAlignment="1">
      <alignment horizontal="left"/>
    </xf>
    <xf numFmtId="0" fontId="14" fillId="4" borderId="6" xfId="0" applyFont="1" applyFill="1" applyBorder="1"/>
    <xf numFmtId="0" fontId="14" fillId="4" borderId="2" xfId="0" applyFont="1" applyFill="1" applyBorder="1"/>
    <xf numFmtId="0" fontId="14" fillId="4" borderId="19" xfId="0" applyFont="1" applyFill="1" applyBorder="1" applyAlignment="1">
      <alignment vertical="top" wrapText="1"/>
    </xf>
    <xf numFmtId="0" fontId="29" fillId="4" borderId="16" xfId="0" applyFont="1" applyFill="1" applyBorder="1"/>
    <xf numFmtId="167" fontId="7" fillId="4" borderId="6" xfId="1" applyNumberFormat="1" applyFont="1" applyFill="1" applyBorder="1"/>
    <xf numFmtId="167" fontId="7" fillId="4" borderId="2" xfId="1" applyNumberFormat="1" applyFont="1" applyFill="1" applyBorder="1"/>
    <xf numFmtId="167" fontId="7" fillId="4" borderId="3" xfId="1" applyNumberFormat="1" applyFont="1" applyFill="1" applyBorder="1"/>
    <xf numFmtId="171" fontId="29" fillId="4" borderId="6" xfId="0" applyNumberFormat="1" applyFont="1" applyFill="1" applyBorder="1"/>
    <xf numFmtId="171" fontId="29" fillId="4" borderId="2" xfId="0" applyNumberFormat="1" applyFont="1" applyFill="1" applyBorder="1"/>
    <xf numFmtId="171" fontId="29" fillId="4" borderId="3" xfId="0" applyNumberFormat="1" applyFont="1" applyFill="1" applyBorder="1"/>
    <xf numFmtId="0" fontId="14" fillId="4" borderId="19" xfId="0" applyFont="1" applyFill="1" applyBorder="1" applyAlignment="1">
      <alignment vertical="top"/>
    </xf>
    <xf numFmtId="0" fontId="4" fillId="2" borderId="0" xfId="0" quotePrefix="1" applyFont="1" applyFill="1" applyAlignment="1">
      <alignment horizontal="left"/>
    </xf>
    <xf numFmtId="0" fontId="4" fillId="2" borderId="0" xfId="0" quotePrefix="1" applyFont="1" applyFill="1"/>
    <xf numFmtId="0" fontId="23" fillId="2" borderId="0" xfId="0" applyFont="1" applyFill="1"/>
    <xf numFmtId="170" fontId="36" fillId="2" borderId="0" xfId="1" quotePrefix="1" applyNumberFormat="1" applyFont="1" applyFill="1"/>
    <xf numFmtId="10" fontId="36" fillId="2" borderId="0" xfId="2" quotePrefix="1" applyNumberFormat="1" applyFont="1" applyFill="1"/>
    <xf numFmtId="9" fontId="36" fillId="2" borderId="0" xfId="2" quotePrefix="1" applyFont="1" applyFill="1"/>
    <xf numFmtId="0" fontId="7" fillId="2" borderId="6" xfId="0" applyFont="1" applyFill="1" applyBorder="1"/>
    <xf numFmtId="0" fontId="8" fillId="2" borderId="11" xfId="0" applyFont="1" applyFill="1" applyBorder="1"/>
    <xf numFmtId="0" fontId="8" fillId="2" borderId="14" xfId="0" applyFont="1" applyFill="1" applyBorder="1"/>
    <xf numFmtId="170" fontId="7" fillId="2" borderId="5" xfId="1" applyNumberFormat="1" applyFont="1" applyFill="1" applyBorder="1"/>
    <xf numFmtId="170" fontId="7" fillId="2" borderId="0" xfId="1" applyNumberFormat="1" applyFont="1" applyFill="1" applyBorder="1"/>
    <xf numFmtId="0" fontId="7" fillId="0" borderId="0" xfId="0" applyFont="1"/>
    <xf numFmtId="0" fontId="3" fillId="2" borderId="0" xfId="0" applyFont="1" applyFill="1" applyAlignment="1">
      <alignment horizontal="left"/>
    </xf>
    <xf numFmtId="0" fontId="8" fillId="2" borderId="0" xfId="0" applyFont="1" applyFill="1" applyAlignment="1">
      <alignment horizontal="left" wrapText="1"/>
    </xf>
    <xf numFmtId="0" fontId="14" fillId="2" borderId="11" xfId="0" applyFont="1" applyFill="1" applyBorder="1" applyAlignment="1">
      <alignment horizontal="left" vertical="top" wrapText="1"/>
    </xf>
    <xf numFmtId="166" fontId="14" fillId="2" borderId="10" xfId="1" applyNumberFormat="1" applyFont="1" applyFill="1" applyBorder="1" applyAlignment="1">
      <alignment horizontal="center"/>
    </xf>
    <xf numFmtId="166" fontId="14" fillId="0" borderId="11" xfId="1" applyNumberFormat="1" applyFont="1" applyFill="1" applyBorder="1" applyAlignment="1">
      <alignment horizontal="center"/>
    </xf>
    <xf numFmtId="166" fontId="14" fillId="2" borderId="11" xfId="1" applyNumberFormat="1" applyFont="1" applyFill="1" applyBorder="1" applyAlignment="1">
      <alignment horizontal="center"/>
    </xf>
    <xf numFmtId="0" fontId="7" fillId="2" borderId="20" xfId="0" applyFont="1" applyFill="1" applyBorder="1" applyAlignment="1">
      <alignment horizontal="left"/>
    </xf>
    <xf numFmtId="0" fontId="14" fillId="2" borderId="17" xfId="0" applyFont="1" applyFill="1" applyBorder="1" applyAlignment="1">
      <alignment horizontal="left" vertical="top" wrapText="1"/>
    </xf>
    <xf numFmtId="166" fontId="14" fillId="2" borderId="10" xfId="1" applyNumberFormat="1" applyFont="1" applyFill="1" applyBorder="1"/>
    <xf numFmtId="0" fontId="14" fillId="2" borderId="17" xfId="0" applyFont="1" applyFill="1" applyBorder="1" applyAlignment="1">
      <alignment horizontal="left"/>
    </xf>
    <xf numFmtId="166" fontId="14" fillId="2" borderId="5" xfId="1" applyNumberFormat="1" applyFont="1" applyFill="1" applyBorder="1" applyAlignment="1">
      <alignment horizontal="left" vertical="top"/>
    </xf>
    <xf numFmtId="0" fontId="14" fillId="2" borderId="17" xfId="0" applyFont="1" applyFill="1" applyBorder="1" applyAlignment="1">
      <alignment horizontal="left" wrapText="1"/>
    </xf>
    <xf numFmtId="166" fontId="14" fillId="2" borderId="10" xfId="1" applyNumberFormat="1" applyFont="1" applyFill="1" applyBorder="1" applyAlignment="1">
      <alignment vertical="top"/>
    </xf>
    <xf numFmtId="0" fontId="14" fillId="2" borderId="4" xfId="0" applyFont="1" applyFill="1" applyBorder="1" applyAlignment="1">
      <alignment horizontal="left"/>
    </xf>
    <xf numFmtId="0" fontId="7" fillId="4" borderId="6" xfId="0" applyFont="1" applyFill="1" applyBorder="1" applyAlignment="1">
      <alignment horizontal="right"/>
    </xf>
    <xf numFmtId="0" fontId="7" fillId="4" borderId="2" xfId="0" applyFont="1" applyFill="1" applyBorder="1" applyAlignment="1">
      <alignment horizontal="right"/>
    </xf>
    <xf numFmtId="0" fontId="29" fillId="4" borderId="16" xfId="0" applyFont="1" applyFill="1" applyBorder="1" applyAlignment="1">
      <alignment horizontal="right"/>
    </xf>
    <xf numFmtId="0" fontId="7" fillId="4" borderId="3" xfId="0" applyFont="1" applyFill="1" applyBorder="1" applyAlignment="1">
      <alignment horizontal="right"/>
    </xf>
    <xf numFmtId="167" fontId="7" fillId="2" borderId="5" xfId="0" applyNumberFormat="1" applyFont="1" applyFill="1" applyBorder="1" applyAlignment="1">
      <alignment horizontal="right" vertical="top"/>
    </xf>
    <xf numFmtId="167" fontId="7" fillId="2" borderId="0" xfId="0" applyNumberFormat="1" applyFont="1" applyFill="1" applyAlignment="1">
      <alignment horizontal="right" vertical="top"/>
    </xf>
    <xf numFmtId="167" fontId="7" fillId="2" borderId="18" xfId="0" applyNumberFormat="1" applyFont="1" applyFill="1" applyBorder="1" applyAlignment="1">
      <alignment horizontal="right" vertical="top"/>
    </xf>
    <xf numFmtId="167" fontId="7" fillId="2" borderId="1" xfId="0" applyNumberFormat="1" applyFont="1" applyFill="1" applyBorder="1" applyAlignment="1">
      <alignment horizontal="right" vertical="top"/>
    </xf>
    <xf numFmtId="0" fontId="7" fillId="2" borderId="1" xfId="0" applyFont="1" applyFill="1" applyBorder="1" applyAlignment="1">
      <alignment horizontal="right"/>
    </xf>
    <xf numFmtId="0" fontId="7" fillId="2" borderId="5" xfId="0" applyFont="1" applyFill="1" applyBorder="1" applyAlignment="1">
      <alignment horizontal="right"/>
    </xf>
    <xf numFmtId="0" fontId="29" fillId="4" borderId="6" xfId="0" applyFont="1" applyFill="1" applyBorder="1" applyAlignment="1">
      <alignment horizontal="right"/>
    </xf>
    <xf numFmtId="167" fontId="7" fillId="2" borderId="18" xfId="0" applyNumberFormat="1" applyFont="1" applyFill="1" applyBorder="1" applyAlignment="1">
      <alignment horizontal="right"/>
    </xf>
    <xf numFmtId="167" fontId="7" fillId="2" borderId="0" xfId="0" applyNumberFormat="1" applyFont="1" applyFill="1" applyBorder="1" applyAlignment="1">
      <alignment horizontal="right"/>
    </xf>
    <xf numFmtId="167" fontId="7" fillId="2" borderId="0" xfId="0" applyNumberFormat="1" applyFont="1" applyFill="1" applyBorder="1" applyAlignment="1">
      <alignment horizontal="right" vertical="top"/>
    </xf>
    <xf numFmtId="167" fontId="7" fillId="2" borderId="14" xfId="0" applyNumberFormat="1" applyFont="1" applyFill="1" applyBorder="1" applyAlignment="1">
      <alignment horizontal="right" vertical="top"/>
    </xf>
    <xf numFmtId="165" fontId="7" fillId="2" borderId="1" xfId="2" applyNumberFormat="1" applyFont="1" applyFill="1" applyBorder="1" applyAlignment="1">
      <alignment horizontal="right"/>
    </xf>
    <xf numFmtId="0" fontId="29" fillId="4" borderId="3" xfId="0" applyFont="1" applyFill="1" applyBorder="1" applyAlignment="1">
      <alignment horizontal="right"/>
    </xf>
    <xf numFmtId="172" fontId="7" fillId="2" borderId="0" xfId="0" applyNumberFormat="1" applyFont="1" applyFill="1" applyBorder="1" applyAlignment="1">
      <alignment horizontal="right"/>
    </xf>
    <xf numFmtId="172" fontId="7" fillId="2" borderId="14" xfId="0" applyNumberFormat="1" applyFont="1" applyFill="1" applyBorder="1" applyAlignment="1">
      <alignment horizontal="right"/>
    </xf>
    <xf numFmtId="172" fontId="7" fillId="2" borderId="1" xfId="0" applyNumberFormat="1" applyFont="1" applyFill="1" applyBorder="1" applyAlignment="1">
      <alignment horizontal="right"/>
    </xf>
    <xf numFmtId="172" fontId="7" fillId="2" borderId="2" xfId="0" applyNumberFormat="1" applyFont="1" applyFill="1" applyBorder="1" applyAlignment="1">
      <alignment horizontal="right"/>
    </xf>
    <xf numFmtId="172" fontId="7" fillId="2" borderId="3" xfId="0" applyNumberFormat="1" applyFont="1" applyFill="1" applyBorder="1" applyAlignment="1">
      <alignment horizontal="right"/>
    </xf>
    <xf numFmtId="172" fontId="7" fillId="2" borderId="0" xfId="0" applyNumberFormat="1" applyFont="1" applyFill="1" applyAlignment="1">
      <alignment horizontal="right"/>
    </xf>
    <xf numFmtId="172" fontId="7" fillId="2" borderId="1" xfId="0" applyNumberFormat="1" applyFont="1" applyFill="1" applyBorder="1" applyAlignment="1">
      <alignment horizontal="right" vertical="top"/>
    </xf>
    <xf numFmtId="172" fontId="7" fillId="2" borderId="0" xfId="0" applyNumberFormat="1" applyFont="1" applyFill="1" applyBorder="1" applyAlignment="1">
      <alignment horizontal="right" vertical="top"/>
    </xf>
    <xf numFmtId="172" fontId="7" fillId="2" borderId="0" xfId="0" applyNumberFormat="1" applyFont="1" applyFill="1" applyAlignment="1">
      <alignment horizontal="right" vertical="top"/>
    </xf>
    <xf numFmtId="172" fontId="7" fillId="4" borderId="6" xfId="0" applyNumberFormat="1" applyFont="1" applyFill="1" applyBorder="1" applyAlignment="1">
      <alignment horizontal="right"/>
    </xf>
    <xf numFmtId="172" fontId="7" fillId="4" borderId="2" xfId="0" applyNumberFormat="1" applyFont="1" applyFill="1" applyBorder="1" applyAlignment="1">
      <alignment horizontal="right"/>
    </xf>
    <xf numFmtId="172" fontId="29" fillId="4" borderId="3" xfId="0" applyNumberFormat="1" applyFont="1" applyFill="1" applyBorder="1" applyAlignment="1">
      <alignment horizontal="right"/>
    </xf>
    <xf numFmtId="0" fontId="8" fillId="2" borderId="1" xfId="0" applyFont="1" applyFill="1" applyBorder="1" applyAlignment="1">
      <alignment horizontal="right"/>
    </xf>
    <xf numFmtId="0" fontId="8" fillId="2" borderId="5" xfId="0" applyFont="1" applyFill="1" applyBorder="1" applyAlignment="1">
      <alignment horizontal="right"/>
    </xf>
    <xf numFmtId="172" fontId="14" fillId="2" borderId="0" xfId="0" applyNumberFormat="1" applyFont="1" applyFill="1" applyBorder="1" applyAlignment="1">
      <alignment horizontal="right"/>
    </xf>
    <xf numFmtId="172" fontId="14" fillId="2" borderId="1" xfId="0" applyNumberFormat="1" applyFont="1" applyFill="1" applyBorder="1" applyAlignment="1">
      <alignment horizontal="right"/>
    </xf>
    <xf numFmtId="167" fontId="7" fillId="0" borderId="0" xfId="0" applyNumberFormat="1" applyFont="1" applyAlignment="1">
      <alignment horizontal="right" vertical="top"/>
    </xf>
    <xf numFmtId="172" fontId="7" fillId="2" borderId="5" xfId="0" applyNumberFormat="1" applyFont="1" applyFill="1" applyBorder="1" applyAlignment="1">
      <alignment horizontal="right"/>
    </xf>
    <xf numFmtId="172" fontId="7" fillId="2" borderId="6" xfId="0" applyNumberFormat="1" applyFont="1" applyFill="1" applyBorder="1" applyAlignment="1">
      <alignment horizontal="right"/>
    </xf>
    <xf numFmtId="0" fontId="14" fillId="2" borderId="17" xfId="0" applyFont="1" applyFill="1" applyBorder="1"/>
    <xf numFmtId="172" fontId="14" fillId="2" borderId="5" xfId="0" applyNumberFormat="1" applyFont="1" applyFill="1" applyBorder="1" applyAlignment="1">
      <alignment horizontal="right"/>
    </xf>
    <xf numFmtId="0" fontId="6" fillId="2" borderId="0" xfId="0" applyFont="1" applyFill="1" applyAlignment="1">
      <alignment horizontal="center"/>
    </xf>
    <xf numFmtId="0" fontId="14" fillId="2" borderId="0" xfId="0" applyFont="1" applyFill="1" applyBorder="1" applyAlignment="1">
      <alignment horizontal="center"/>
    </xf>
    <xf numFmtId="0" fontId="14" fillId="0" borderId="0" xfId="0" applyFont="1" applyBorder="1" applyAlignment="1">
      <alignment horizontal="center"/>
    </xf>
    <xf numFmtId="0" fontId="7" fillId="2" borderId="0" xfId="1" applyNumberFormat="1" applyFont="1" applyFill="1" applyAlignment="1">
      <alignment horizontal="left" vertical="top" wrapText="1"/>
    </xf>
    <xf numFmtId="0" fontId="7" fillId="2" borderId="0" xfId="0" applyFont="1" applyFill="1" applyAlignment="1"/>
    <xf numFmtId="0" fontId="4" fillId="2" borderId="0" xfId="0" applyFont="1" applyFill="1" applyAlignment="1">
      <alignment wrapText="1"/>
    </xf>
    <xf numFmtId="0" fontId="7" fillId="2" borderId="0" xfId="0" applyFont="1" applyFill="1" applyAlignment="1">
      <alignment wrapText="1"/>
    </xf>
    <xf numFmtId="0" fontId="4" fillId="2" borderId="0" xfId="0" applyFont="1" applyFill="1" applyAlignment="1">
      <alignment horizontal="left" vertical="top" wrapText="1"/>
    </xf>
    <xf numFmtId="0" fontId="7" fillId="0" borderId="0" xfId="0" applyFont="1" applyAlignment="1">
      <alignment wrapText="1"/>
    </xf>
  </cellXfs>
  <cellStyles count="6">
    <cellStyle name="Comma" xfId="1" builtinId="3"/>
    <cellStyle name="Currency" xfId="3" builtinId="4"/>
    <cellStyle name="Normal" xfId="0" builtinId="0"/>
    <cellStyle name="Normal 145 2" xfId="4" xr:uid="{EF305FF3-4595-4242-8766-A9A40AB74F62}"/>
    <cellStyle name="Normal 2" xfId="5" xr:uid="{8929B696-CD54-45E7-8CCC-523F4048DDB2}"/>
    <cellStyle name="Percent" xfId="2" builtinId="5"/>
  </cellStyles>
  <dxfs count="0"/>
  <tableStyles count="0" defaultTableStyle="TableStyleMedium2" defaultPivotStyle="PivotStyleLight16"/>
  <colors>
    <mruColors>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FINANCLS\WESTMARK\1996\JAN\B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GFAP02001\SharedINGRE\org\ream\Finance\Global\2005\Reporting%20Output%20MA\05\AuM\Hulpfile%20Europe%200520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bre-my.sharepoint.com/Users/Daniel.Morrison/Desktop/M&amp;A%20Deals/2015%20Deals/Johnson%20&amp;%20Wood/Funds%20Flow/Users/mepinkha/AppData/Local/Microsoft/Windows/Temporary%20Internet%20Files/Content.Outlook/WC6IMU57/POWER5.XLA"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virginblue.internal\vault$\Management\Management%20Reports\Virgin%20Management\Blue_M02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fofs3003\vol1\TAX\E\EEI66759\ElronDCF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7pnxj1s\CasewareData\MONTH%20END\JUN%2003%20FINAN%20v.4%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GROUPA\373%20-%20CHN\Accounts\12-31-03%20Accounts\12-31-03%20CHN%20Account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VSC\LOCAL-PUB\DATA\aLOCAL\Thien\DATA\Sogia\SogiaN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ROUPA\382%20-%20Aurora\Accounts\09-30-03%20ALA%20Account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ROUPA\343%20-%20AIL\Accounting\9-30-03%20Accounts\Accounts%2009-30-0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virginblue.internal\vault$\Management\Management%20Reports\Virgin%20Management\Blue_M02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Group\FINData\Treasury\cashflow\Bank%20Bills\Bills_v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EVERYONE\CAROLYN\FINANCLS\CBCH\1996\JAN\INCOM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teams/202010kCollaboration/Shared%20Documents/General/2021%20Q3/Working%20files/Q3%20Supplemental%20Disclosure/Q3%202021%20CBRE%20Supplemental%20Disclosure_rounding%20adj.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jpazzia/AppData/Local/Microsoft/Windows/INetCache/Content.Outlook/BRK11JAV/CBRE-Q2_2019%20Supplemental%20Disclosure%20DRAFT%20with%20new%20REI%20metrics.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fofs3003\vol1\JOBS\NXTREND\GOREDCF.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virginblue.internal\vault$\WINNT\Profiles\lynchn\Temporary%20Internet%20Files\OLK3\Treasury%20Cash%20Flow.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U:\DOCUME~1\skumar61\LOCALS~1\Temp\notesC937E0\WINDOWS\TEMP\WINDOWS\TEMP\WINDOWS\TEMP\Month%20End\Month%20End\MASTER%20-%20GVSS%20Cost%20Center%20Flash%20Repo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Uslan1gtsfp02\tls_lan1_grp\Documents%20and%20Settings\jli121\My%20Documents\CBRE%20Provision\Q1%202006\Provision%20template%20from%20D&amp;T.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Worksheet%20in%206430.04%20Temporary%20Item%20Scoping"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USLAN1GTSFP02\TLS_LAN1_Grp\DOCUME~1\WMCCAU~1\LOCALS~1\Temp\notes3C72B0\100-130%20-%20CBRE%20Q4%202006%20-%20Updated%20to%20Include%20TCC%20(in%20progres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Il-tlvnas001\ts\Documents%20and%20Settings\yzaltsman.000\Local%20Settings\Temp\Documents%20and%20Settings\yzaltsman.000\Local%20Settings\Temp\DOCUME~1\YZALTS~1.000\LOCALS~1\Temp\variance\projects\2003\baran\Variance\Projects\Baran\FINAL4.xls?CA124171" TargetMode="External"/><Relationship Id="rId1" Type="http://schemas.openxmlformats.org/officeDocument/2006/relationships/externalLinkPath" Target="file:///\\CA124171\FINAL4.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Worksheet%20in%20(C)%206430.02%20Permanent%20Analysi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cbre-my.sharepoint.com/Groups7/Finance7/Global%20Reporting/External%20Reporting/2010/Q1%202010/Earnings%20Release/FD%20Stats%20FRB/FD%20_FRB%20Stat%20Q1%20'1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papps4\Data\C\Onesource%20HO%20finance\Trading%20Summaries\FY07%20Trading%20summaries\March%202007\Profit%20&amp;%20Loss%20Mar%20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cbre-my.sharepoint.com/E:/DATA/XLS/OTHER/1997CON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FINANCLS\CBCH\1996\JAN\INCOM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bre-my.sharepoint.com/org/ream/Finance/Global/2005/Reporting%20Output%20MA/05/AuM/Hulpfile%20Europe%2005200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bre-my.sharepoint.com/excel/working/MFM2_09_Financial_Analysis%20Ex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pg3"/>
      <sheetName val="ytd"/>
      <sheetName val="curr mo"/>
      <sheetName val="soc"/>
      <sheetName val="soc2"/>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科目余额表"/>
      <sheetName val="Breakdown"/>
      <sheetName val="Sheet1"/>
      <sheetName val="Selection"/>
      <sheetName val="Category"/>
      <sheetName val="Summary"/>
      <sheetName val="Allocation"/>
      <sheetName val="Partner Information"/>
      <sheetName val="Input"/>
      <sheetName val="Dropdowns"/>
      <sheetName val="Rates"/>
      <sheetName val="F - Data"/>
      <sheetName val="Settings"/>
      <sheetName val="Detail1-4"/>
      <sheetName val="MSS"/>
      <sheetName val="O2"/>
      <sheetName val="General"/>
      <sheetName val="K3"/>
      <sheetName val="a9b"/>
      <sheetName val="C1"/>
      <sheetName val="A5"/>
      <sheetName val="A1"/>
      <sheetName val="Rollover Tables"/>
      <sheetName val="G1"/>
      <sheetName val="Info3"/>
      <sheetName val="Index"/>
      <sheetName val="K1"/>
      <sheetName val="K2"/>
      <sheetName val="PRepository"/>
      <sheetName val="MyRepository"/>
      <sheetName val="Control"/>
      <sheetName val="Inst&amp;Def"/>
      <sheetName val="Drop Down - CAPEX"/>
      <sheetName val="CBC Cons"/>
      <sheetName val="Lookups"/>
      <sheetName val="ValueList_Helper"/>
      <sheetName val="Admin"/>
      <sheetName val="Drop down"/>
      <sheetName val="Dropdown"/>
      <sheetName val="PickList"/>
      <sheetName val="D.9 Drop downs"/>
      <sheetName val="Drop Downs"/>
      <sheetName val="LOB - Revenue &amp; EBITDA"/>
      <sheetName val="Assumptions"/>
      <sheetName val="Ops Assumptions"/>
      <sheetName val="NA Dash"/>
      <sheetName val="MXF-Teams"/>
      <sheetName val="80-1 (Pre) July Domestic TB"/>
      <sheetName val="Menu"/>
      <sheetName val="Driver"/>
      <sheetName val="curr_mo"/>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F_-_Data"/>
      <sheetName val="Partner_Information"/>
      <sheetName val="Rollover_Tables"/>
      <sheetName val="Drop_Down_-_CAPEX"/>
      <sheetName val="CBC_Cons"/>
      <sheetName val="Drop_down"/>
      <sheetName val="D_9_Drop_downs"/>
      <sheetName val="Drop_Downs"/>
      <sheetName val="LOB_-_Revenue_&amp;_EBITDA"/>
      <sheetName val="Instructions"/>
      <sheetName val="Action Plan"/>
      <sheetName val="GWS"/>
      <sheetName val="Advisory"/>
      <sheetName val="Recs"/>
      <sheetName val="TB"/>
      <sheetName val="Cleared Contra"/>
      <sheetName val="Recs x TB"/>
      <sheetName val="List"/>
      <sheetName val="Lookup"/>
      <sheetName val="141400"/>
      <sheetName val="Summary (2)"/>
      <sheetName val="Release"/>
      <sheetName val="Jan-Dec19"/>
      <sheetName val="Jan-Dec18 Data"/>
      <sheetName val="Release Apr19"/>
      <sheetName val="West Auckland"/>
      <sheetName val="South Auckland"/>
      <sheetName val="Wellington"/>
      <sheetName val="Key"/>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curr_mo1"/>
      <sheetName val="consolidated_in_Millions1"/>
      <sheetName val="consolidated_in_thousands1"/>
      <sheetName val="(REI)adjust_JE1"/>
      <sheetName val="curr_yr_bs1"/>
      <sheetName val="(NA)_elim_all1"/>
      <sheetName val="(NA)_comparative_BS1"/>
      <sheetName val="(Cons)_comparative_BS1"/>
      <sheetName val="CQ_to_PQ_flucts1"/>
      <sheetName val="QTD_Variance1"/>
      <sheetName val="Partner_Information1"/>
      <sheetName val="F_-_Data1"/>
      <sheetName val="Rollover_Tables1"/>
      <sheetName val="Drop_Down_-_CAPEX1"/>
      <sheetName val="CBC_Cons1"/>
      <sheetName val="Drop_down1"/>
      <sheetName val="D_9_Drop_downs1"/>
      <sheetName val="Drop_Downs1"/>
      <sheetName val="LOB_-_Revenue_&amp;_EBITDA1"/>
      <sheetName val="Ops_Assumptions"/>
      <sheetName val="NA_Dash"/>
      <sheetName val="80-1_(Pre)_July_Domestic_TB"/>
      <sheetName val="BS"/>
      <sheetName val="Breakdown A Graph (2)"/>
      <sheetName val="Graphs"/>
      <sheetName val="Credit Calc"/>
      <sheetName val="Lists"/>
      <sheetName val="curr_mo2"/>
      <sheetName val="consolidated_in_Millions2"/>
      <sheetName val="consolidated_in_thousands2"/>
      <sheetName val="(REI)adjust_JE2"/>
      <sheetName val="curr_yr_bs2"/>
      <sheetName val="(NA)_elim_all2"/>
      <sheetName val="(NA)_comparative_BS2"/>
      <sheetName val="(Cons)_comparative_BS2"/>
      <sheetName val="CQ_to_PQ_flucts2"/>
      <sheetName val="QTD_Variance2"/>
      <sheetName val="Partner_Information2"/>
      <sheetName val="F_-_Data2"/>
      <sheetName val="Rollover_Tables2"/>
      <sheetName val="CBC_Cons2"/>
      <sheetName val="Drop_Down_-_CAPEX2"/>
      <sheetName val="Drop_down2"/>
      <sheetName val="D_9_Drop_downs2"/>
      <sheetName val="Drop_Downs2"/>
      <sheetName val="LOB_-_Revenue_&amp;_EBITDA2"/>
      <sheetName val="Ops_Assumptions1"/>
      <sheetName val="NA_Dash1"/>
      <sheetName val="80-1_(Pre)_July_Domestic_TB1"/>
      <sheetName val="Action_Plan"/>
      <sheetName val="Cleared_Contra"/>
      <sheetName val="Recs_x_TB"/>
      <sheetName val="Summary_(2)"/>
      <sheetName val="Jan-Dec18_Data"/>
      <sheetName val="Release_Apr19"/>
      <sheetName val="West_Auckland"/>
      <sheetName val="South_Auckland"/>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Breakdown_A_Graph_(2)"/>
      <sheetName val="Credit_Calc"/>
      <sheetName val="curr_mo3"/>
      <sheetName val="consolidated_in_Millions3"/>
      <sheetName val="consolidated_in_thousands3"/>
      <sheetName val="(REI)adjust_JE3"/>
      <sheetName val="curr_yr_bs3"/>
      <sheetName val="(NA)_elim_all3"/>
      <sheetName val="(NA)_comparative_BS3"/>
      <sheetName val="(Cons)_comparative_BS3"/>
      <sheetName val="CQ_to_PQ_flucts3"/>
      <sheetName val="QTD_Variance3"/>
      <sheetName val="Partner_Information3"/>
      <sheetName val="F_-_Data3"/>
      <sheetName val="Rollover_Tables3"/>
      <sheetName val="CBC_Cons3"/>
      <sheetName val="Drop_Down_-_CAPEX3"/>
      <sheetName val="Drop_down3"/>
      <sheetName val="D_9_Drop_downs3"/>
      <sheetName val="Drop_Downs3"/>
      <sheetName val="LOB_-_Revenue_&amp;_EBITDA3"/>
      <sheetName val="Ops_Assumptions2"/>
      <sheetName val="NA_Dash2"/>
      <sheetName val="80-1_(Pre)_July_Domestic_TB2"/>
      <sheetName val="Action_Plan1"/>
      <sheetName val="Cleared_Contra1"/>
      <sheetName val="Recs_x_TB1"/>
      <sheetName val="Summary_(2)1"/>
      <sheetName val="Jan-Dec18_Data1"/>
      <sheetName val="Release_Apr191"/>
      <sheetName val="West_Auckland1"/>
      <sheetName val="South_Auckland1"/>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Breakdown_A_Graph_(2)1"/>
      <sheetName val="Credit_Calc1"/>
      <sheetName val="FAS 5 "/>
      <sheetName val="sample"/>
      <sheetName val="PivotAR"/>
      <sheetName val="Calculation"/>
      <sheetName val="Sheet6"/>
      <sheetName val="Pivot from RECS"/>
      <sheetName val="Rec Pivot"/>
      <sheetName val="Final"/>
      <sheetName val="Comparison "/>
      <sheetName val="AR Pivot"/>
      <sheetName val="AR Aging"/>
      <sheetName val="Sheet7"/>
      <sheetName val="Contra check"/>
      <sheetName val="curr_mo4"/>
      <sheetName val="consolidated_in_Millions4"/>
      <sheetName val="consolidated_in_thousands4"/>
      <sheetName val="(REI)adjust_JE4"/>
      <sheetName val="curr_yr_bs4"/>
      <sheetName val="(NA)_elim_all4"/>
      <sheetName val="(NA)_comparative_BS4"/>
      <sheetName val="(Cons)_comparative_BS4"/>
      <sheetName val="CQ_to_PQ_flucts4"/>
      <sheetName val="QTD_Variance4"/>
      <sheetName val="Partner_Information4"/>
      <sheetName val="CBC_Cons4"/>
      <sheetName val="F_-_Data4"/>
      <sheetName val="Drop_Down_-_CAPEX4"/>
      <sheetName val="Rollover_Tables4"/>
      <sheetName val="Drop_down4"/>
      <sheetName val="Drop_Downs4"/>
      <sheetName val="D_9_Drop_downs4"/>
      <sheetName val="LOB_-_Revenue_&amp;_EBITDA4"/>
      <sheetName val="Ops_Assumptions3"/>
      <sheetName val="NA_Dash3"/>
      <sheetName val="80-1_(Pre)_July_Domestic_TB3"/>
      <sheetName val="Action_Plan2"/>
      <sheetName val="Cleared_Contra2"/>
      <sheetName val="Recs_x_TB2"/>
      <sheetName val="Summary_(2)2"/>
      <sheetName val="Jan-Dec18_Data2"/>
      <sheetName val="Release_Apr192"/>
      <sheetName val="West_Auckland2"/>
      <sheetName val="South_Auckland2"/>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Breakdown_A_Graph_(2)2"/>
      <sheetName val="Credit_Calc2"/>
      <sheetName val="FAS_5_"/>
      <sheetName val="SLICE"/>
      <sheetName val="VO"/>
      <sheetName val="FR and EBITDA by Mkt - MTD"/>
      <sheetName val="FR and EBITDA by Mkt - QTD"/>
      <sheetName val="FR and EBITDA by Mkt - YTD"/>
      <sheetName val="Trended - Fee Revenue"/>
      <sheetName val="Lkup"/>
      <sheetName val="Revenue Identified - SGD"/>
      <sheetName val="1.Cost Savings - IP-Resi SGD"/>
      <sheetName val="2.Cost Savings - IP-ExResi SG"/>
      <sheetName val="3.Cost Savings - Office SGD"/>
      <sheetName val="4.Cost Savings - Retail SGD"/>
      <sheetName val="6.Cost Savings - TM SGD"/>
      <sheetName val="7.Cost Savings - Consulting SGD"/>
      <sheetName val="8.Cost Savings - Vals SGD"/>
      <sheetName val="9.Cost Savings - WPS SGD"/>
      <sheetName val="10.Cost Savings - PM SGD"/>
      <sheetName val="11.Cost Savings - PJM SGD"/>
      <sheetName val="12.Cost Savings - NatOps SGD"/>
      <sheetName val="Action_Plan3"/>
      <sheetName val="Cleared_Contra3"/>
      <sheetName val="Recs_x_TB3"/>
      <sheetName val="Summary_(2)3"/>
      <sheetName val="Jan-Dec18_Data3"/>
      <sheetName val="Release_Apr193"/>
      <sheetName val="West_Auckland3"/>
      <sheetName val="South_Auckland3"/>
      <sheetName val="curr_mo5"/>
      <sheetName val="consolidated_in_Millions5"/>
      <sheetName val="consolidated_in_thousands5"/>
      <sheetName val="(REI)adjust_JE5"/>
      <sheetName val="curr_yr_bs5"/>
      <sheetName val="(NA)_elim_all5"/>
      <sheetName val="(NA)_comparative_BS5"/>
      <sheetName val="(Cons)_comparative_BS5"/>
      <sheetName val="CQ_to_PQ_flucts5"/>
      <sheetName val="QTD_Variance5"/>
      <sheetName val="Partner_Information5"/>
      <sheetName val="F_-_Data5"/>
      <sheetName val="Rollover_Tables5"/>
      <sheetName val="Drop_Down_-_CAPEX5"/>
      <sheetName val="CBC_Cons5"/>
      <sheetName val="Drop_down5"/>
      <sheetName val="D_9_Drop_downs5"/>
      <sheetName val="Drop_Downs5"/>
      <sheetName val="LOB_-_Revenue_&amp;_EBITDA5"/>
      <sheetName val="Ops_Assumptions4"/>
      <sheetName val="NA_Dash4"/>
      <sheetName val="80-1_(Pre)_July_Domestic_TB4"/>
      <sheetName val="Action_Plan4"/>
      <sheetName val="Cleared_Contra4"/>
      <sheetName val="Recs_x_TB4"/>
      <sheetName val="Summary_(2)4"/>
      <sheetName val="Jan-Dec18_Data4"/>
      <sheetName val="Release_Apr194"/>
      <sheetName val="West_Auckland4"/>
      <sheetName val="South_Auckland4"/>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Breakdown_A_Graph_(2)3"/>
      <sheetName val="Credit_Calc3"/>
      <sheetName val="FAS_5_1"/>
      <sheetName val="A. 2018 DTO"/>
      <sheetName val="Pivot_from_RECS"/>
      <sheetName val="Rec_Pivot"/>
      <sheetName val="Comparison_"/>
      <sheetName val="AR_Pivot"/>
      <sheetName val="AR_Aging"/>
      <sheetName val="Contra_check"/>
      <sheetName val="curr_mo6"/>
      <sheetName val="consolidated_in_Millions6"/>
      <sheetName val="consolidated_in_thousands6"/>
      <sheetName val="(REI)adjust_JE6"/>
      <sheetName val="curr_yr_bs6"/>
      <sheetName val="(NA)_elim_all6"/>
      <sheetName val="(NA)_comparative_BS6"/>
      <sheetName val="(Cons)_comparative_BS6"/>
      <sheetName val="CQ_to_PQ_flucts6"/>
      <sheetName val="QTD_Variance6"/>
      <sheetName val="Partner_Information6"/>
      <sheetName val="F_-_Data6"/>
      <sheetName val="Rollover_Tables6"/>
      <sheetName val="Drop_Down_-_CAPEX6"/>
      <sheetName val="CBC_Cons6"/>
      <sheetName val="Drop_down6"/>
      <sheetName val="D_9_Drop_downs6"/>
      <sheetName val="Drop_Downs6"/>
      <sheetName val="LOB_-_Revenue_&amp;_EBITDA6"/>
      <sheetName val="Ops_Assumptions5"/>
      <sheetName val="NA_Dash5"/>
      <sheetName val="80-1_(Pre)_July_Domestic_TB5"/>
      <sheetName val="Action_Plan5"/>
      <sheetName val="Cleared_Contra5"/>
      <sheetName val="Recs_x_TB5"/>
      <sheetName val="Summary_(2)5"/>
      <sheetName val="Jan-Dec18_Data5"/>
      <sheetName val="Release_Apr195"/>
      <sheetName val="West_Auckland5"/>
      <sheetName val="South_Auckland5"/>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Breakdown_A_Graph_(2)4"/>
      <sheetName val="Credit_Calc4"/>
      <sheetName val="FAS_5_2"/>
      <sheetName val="FR_and_EBITDA_by_Mkt_-_MTD"/>
      <sheetName val="FR_and_EBITDA_by_Mkt_-_QTD"/>
      <sheetName val="FR_and_EBITDA_by_Mkt_-_YTD"/>
      <sheetName val="Trended_-_Fee_Revenue"/>
      <sheetName val="Revenue_Identified_-_SGD"/>
      <sheetName val="1_Cost_Savings_-_IP-Resi_SGD"/>
      <sheetName val="2_Cost_Savings_-_IP-ExResi_SG"/>
      <sheetName val="3_Cost_Savings_-_Office_SGD"/>
      <sheetName val="4_Cost_Savings_-_Retail_SGD"/>
      <sheetName val="6_Cost_Savings_-_TM_SGD"/>
      <sheetName val="7_Cost_Savings_-_Consulting_SGD"/>
      <sheetName val="8_Cost_Savings_-_Vals_SGD"/>
      <sheetName val="9_Cost_Savings_-_WPS_SGD"/>
      <sheetName val="10_Cost_Savings_-_PM_SGD"/>
      <sheetName val="11_Cost_Savings_-_PJM_SGD"/>
      <sheetName val="12_Cost_Savings_-_NatOps_SG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 sheetId="147"/>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VB80998"/>
      <sheetName val="$ Vals (DWT)"/>
    </sheetNames>
    <sheetDataSet>
      <sheetData sheetId="0">
        <row r="11">
          <cell r="M11">
            <v>1069.5147603045625</v>
          </cell>
        </row>
      </sheetData>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WER5"/>
      <sheetName val="POWER5.XLA"/>
      <sheetName val="pellet"/>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D4" t="str">
            <v>Blue</v>
          </cell>
          <cell r="E4">
            <v>5</v>
          </cell>
          <cell r="F4">
            <v>11</v>
          </cell>
          <cell r="H4" t="str">
            <v>AUD</v>
          </cell>
        </row>
        <row r="75">
          <cell r="C75" t="str">
            <v>November</v>
          </cell>
          <cell r="F75" t="str">
            <v>Nov '02</v>
          </cell>
        </row>
        <row r="96">
          <cell r="C96">
            <v>3</v>
          </cell>
        </row>
        <row r="99">
          <cell r="C99" t="str">
            <v>AUD '000s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 val="O-1 (277)"/>
      <sheetName val="O-1 (521)"/>
      <sheetName val="O-1 (626) "/>
      <sheetName val="Sheet1"/>
      <sheetName val="Reference Tables"/>
      <sheetName val="Lookup Table"/>
      <sheetName val="Unifi-Yadkinville Table"/>
      <sheetName val="Dacron Variable Cost Table"/>
      <sheetName val="CPI Coding"/>
      <sheetName val="Info Page"/>
      <sheetName val="5471 p 1"/>
      <sheetName val="2009 Initiatives"/>
      <sheetName val="Worksheet"/>
      <sheetName val="CAd"/>
      <sheetName val="Celply"/>
      <sheetName val="GERbofa"/>
      <sheetName val="GER"/>
      <sheetName val="MEX"/>
      <sheetName val="Novacel"/>
      <sheetName val="USd"/>
      <sheetName val="Vlis"/>
      <sheetName val="Equity"/>
      <sheetName val="#REF"/>
      <sheetName val="MAIN"/>
      <sheetName val="EDIT DATA"/>
      <sheetName val="SAP Acct Name"/>
      <sheetName val="Hyperion Acct"/>
      <sheetName val="Inputs"/>
      <sheetName val="Summary"/>
      <sheetName val="PV Graph Data"/>
      <sheetName val="Detail Variance"/>
      <sheetName val="data"/>
      <sheetName val="T-2 RateRec"/>
      <sheetName val="Margin Monitor"/>
      <sheetName val="Plasma Targets"/>
      <sheetName val="Data Input"/>
      <sheetName val="WACC_Construction"/>
      <sheetName val="Sch A - Basic Info"/>
      <sheetName val="Sch E - CF and VA"/>
      <sheetName val="Sch B - ETR"/>
      <sheetName val="Accounts Mapping"/>
      <sheetName val="CC Mapping"/>
      <sheetName val="Chart of Accounts"/>
      <sheetName val="Company Mapping"/>
      <sheetName val="Control Premium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LANDO"/>
      <sheetName val="CONSOL"/>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Operating Budget"/>
      <sheetName val="F2"/>
      <sheetName val="F4"/>
      <sheetName val="Update"/>
      <sheetName val="TOC"/>
      <sheetName val="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N125 Jan new 99"/>
      <sheetName val="FDCD JAN 99"/>
      <sheetName val="GN OCT"/>
      <sheetName val="FDCD OCT"/>
      <sheetName val="FDCSD OCT "/>
      <sheetName val="GN125 "/>
      <sheetName val="FDCD "/>
      <sheetName val="FDCSD "/>
      <sheetName val="Sheet2"/>
      <sheetName val="FDDold"/>
      <sheetName val="SogiaN1"/>
      <sheetName val="TP"/>
      <sheetName val="Assumptions"/>
      <sheetName val="Map"/>
      <sheetName val="Pivto"/>
      <sheetName val="Check Summary"/>
      <sheetName val="Mapping (2)"/>
      <sheetName val="Mapping"/>
      <sheetName val="Driver"/>
      <sheetName val="Data Source"/>
      <sheetName val="4 years average"/>
      <sheetName val="2020 Base"/>
      <sheetName val="Sheet4"/>
      <sheetName val="Sheet5"/>
      <sheetName val="Cost Pool-National"/>
      <sheetName val="Cost Pool for Load"/>
      <sheetName val="Fcst input"/>
      <sheetName val="Sheet1"/>
      <sheetName val="Sheet3"/>
      <sheetName val="Slice"/>
      <sheetName val="Client list"/>
      <sheetName val="Start"/>
      <sheetName val="TM1 Data"/>
      <sheetName val="Input Sheet for Payroll"/>
      <sheetName val="Total FU&gt;&gt;"/>
      <sheetName val="First"/>
      <sheetName val="OMRON(113)"/>
      <sheetName val="OMRON(142)"/>
      <sheetName val="Last"/>
    </sheetNames>
    <sheetDataSet>
      <sheetData sheetId="0"/>
      <sheetData sheetId="1"/>
      <sheetData sheetId="2"/>
      <sheetData sheetId="3" refreshError="1">
        <row r="38">
          <cell r="C38" t="str">
            <v>55200-09620</v>
          </cell>
        </row>
      </sheetData>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ow r="38">
          <cell r="C38">
            <v>240113</v>
          </cell>
        </row>
      </sheetData>
      <sheetData sheetId="31"/>
      <sheetData sheetId="32"/>
      <sheetData sheetId="33"/>
      <sheetData sheetId="34"/>
      <sheetData sheetId="35"/>
      <sheetData sheetId="36"/>
      <sheetData sheetId="37"/>
      <sheetData sheetId="3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B13">
            <v>37894</v>
          </cell>
        </row>
      </sheetData>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BS"/>
      <sheetName val="IS"/>
      <sheetName val="Notes"/>
      <sheetName val="Budget"/>
      <sheetName val="REC - CA"/>
      <sheetName val="REC - FD"/>
      <sheetName val="B1-TB"/>
      <sheetName val="B4-JEs"/>
      <sheetName val="C1"/>
      <sheetName val="D1"/>
      <sheetName val="D3-0203"/>
      <sheetName val="F1"/>
      <sheetName val="D2-0304"/>
      <sheetName val="Procedures"/>
      <sheetName val="E1"/>
      <sheetName val="F4"/>
      <sheetName val="Update"/>
      <sheetName val="Bi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0">
          <cell r="C60" t="str">
            <v>January</v>
          </cell>
        </row>
        <row r="61">
          <cell r="C61" t="str">
            <v>February</v>
          </cell>
        </row>
        <row r="62">
          <cell r="C62" t="str">
            <v>March</v>
          </cell>
        </row>
        <row r="63">
          <cell r="C63" t="str">
            <v>April</v>
          </cell>
        </row>
        <row r="64">
          <cell r="C64" t="str">
            <v>May</v>
          </cell>
        </row>
        <row r="65">
          <cell r="C65" t="str">
            <v>June</v>
          </cell>
        </row>
        <row r="66">
          <cell r="C66" t="str">
            <v>July</v>
          </cell>
        </row>
        <row r="67">
          <cell r="C67" t="str">
            <v>August</v>
          </cell>
        </row>
        <row r="68">
          <cell r="C68" t="str">
            <v>September</v>
          </cell>
        </row>
        <row r="69">
          <cell r="C69" t="str">
            <v>October</v>
          </cell>
        </row>
        <row r="70">
          <cell r="C70" t="str">
            <v>November</v>
          </cell>
        </row>
        <row r="71">
          <cell r="C71" t="str">
            <v>December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ily"/>
      <sheetName val="Bills"/>
      <sheetName val="Bill Disc"/>
      <sheetName val="BBSW RAtes"/>
      <sheetName val="Holdings"/>
      <sheetName val="Assets"/>
      <sheetName val="Participant"/>
      <sheetName val="Joint Venture"/>
      <sheetName val="Bills-J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Index"/>
      <sheetName val="INCOME"/>
      <sheetName val="INT96"/>
      <sheetName val="403A_2007_Q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General Information "/>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General_Information_"/>
      <sheetName val="Client_Commission_Gri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PE Checklist"/>
      <sheetName val="Operating Results"/>
      <sheetName val="Segment Results"/>
      <sheetName val="Segment Revenue Detail History"/>
      <sheetName val="Investment Segment Detail"/>
      <sheetName val="Segment EBITDA Detail History"/>
      <sheetName val="Income Statement History"/>
      <sheetName val="Balance Sheet History"/>
      <sheetName val="Cash Flow History"/>
      <sheetName val="EBITDA Reconciliation"/>
      <sheetName val="NonGAAP Financial Measures"/>
      <sheetName val="Input"/>
      <sheetName val="Input2"/>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GOREDCF"/>
      <sheetName val="Tax Rates"/>
      <sheetName val="Sheet5"/>
      <sheetName val="01 Fcst Vol"/>
      <sheetName val="GLC List"/>
      <sheetName val="Print"/>
      <sheetName val="Total"/>
      <sheetName val="7B Market-Based Depreciation"/>
      <sheetName val="Income"/>
      <sheetName val="LE550"/>
      <sheetName val="TL"/>
      <sheetName val="Sterl Cap"/>
      <sheetName val="KTB"/>
      <sheetName val="#REF"/>
      <sheetName val="MACRS"/>
      <sheetName val="Software"/>
      <sheetName val="MGM11"/>
      <sheetName val="MGM12"/>
      <sheetName val="MGM1"/>
      <sheetName val="MGM4"/>
      <sheetName val="MGM3"/>
      <sheetName val="Headcount"/>
      <sheetName val="PwCTickmarks"/>
      <sheetName val="cover_page"/>
      <sheetName val="Dropdowns - do not change"/>
      <sheetName val="Actual Roll Up"/>
      <sheetName val="Inputs"/>
      <sheetName val="Debt"/>
      <sheetName val="1"/>
      <sheetName val="WPA_Assum"/>
      <sheetName val="Price 2"/>
      <sheetName val="Fee Schedule"/>
      <sheetName val="May  Balance Sheet"/>
      <sheetName val="DCEInputs"/>
      <sheetName val="U2 - Sales"/>
      <sheetName val="Picscout"/>
      <sheetName val="Сталь"/>
      <sheetName val="ASSUMP"/>
      <sheetName val="sg_aut"/>
      <sheetName val="sg_bga"/>
      <sheetName val="sg_con"/>
      <sheetName val="sg_dis"/>
      <sheetName val="sg_ind"/>
      <sheetName val="sg_mcm"/>
      <sheetName val="sg_mob"/>
      <sheetName val="sg_pcc"/>
      <sheetName val="sg_pda"/>
      <sheetName val="sh_aut"/>
      <sheetName val="sh_ind"/>
      <sheetName val="sh_mai"/>
      <sheetName val="sh_net"/>
      <sheetName val="sh_off"/>
      <sheetName val="sh_pc"/>
      <sheetName val="sh_tel"/>
      <sheetName val="C"/>
      <sheetName val="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asury Cashflow"/>
      <sheetName val="Reference"/>
    </sheetNames>
    <sheetDataSet>
      <sheetData sheetId="0" refreshError="1"/>
      <sheetData sheetId="1" refreshError="1">
        <row r="4">
          <cell r="C4" t="str">
            <v>M4.07</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Finance Only"/>
      <sheetName val="ETD"/>
      <sheetName val="Cons"/>
      <sheetName val="MASTER - GVSS Cost Center Flash"/>
      <sheetName val="Non Tech Details"/>
      <sheetName val="Tech to Tech Details"/>
      <sheetName val="2005 Plan 1103 WEB Detail"/>
      <sheetName val="Tech_Finance_Only"/>
      <sheetName val="MASTER_-_GVSS_Cost_Center_Flash"/>
      <sheetName val="Non_Tech_Details"/>
      <sheetName val="Tech_to_Tech_Details"/>
      <sheetName val="2005_Plan_1103_WEB_Detail"/>
      <sheetName val="Tech_Finance_Only1"/>
      <sheetName val="MASTER_-_GVSS_Cost_Center_Flas1"/>
      <sheetName val="Non_Tech_Details1"/>
      <sheetName val="Tech_to_Tech_Details1"/>
      <sheetName val="2005_Plan_1103_WEB_Detail1"/>
      <sheetName val="Tech_Finance_Only2"/>
      <sheetName val="MASTER_-_GVSS_Cost_Center_Flas2"/>
      <sheetName val="Non_Tech_Details2"/>
      <sheetName val="Tech_to_Tech_Details2"/>
      <sheetName val="2005_Plan_1103_WEB_Detail2"/>
      <sheetName val="Base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Notes"/>
      <sheetName val="1. Tax Account RF"/>
      <sheetName val="2. Perm Analysis"/>
      <sheetName val="3. Temp Analysis"/>
      <sheetName val="4. Valuation Allowance"/>
      <sheetName val="5. Tax Reserves"/>
      <sheetName val="6. State Rate"/>
      <sheetName val="7. Int'l (Non US) ~ ETR"/>
      <sheetName val="8. Int'l (Non US) ~ Earnings"/>
      <sheetName val="9. Int'l ~Foreign Loss Pool"/>
      <sheetName val="10. True Up Adjustments"/>
      <sheetName val="11. Discrete Items"/>
      <sheetName val="Sheet1"/>
      <sheetName val="C17-Trial Balance"/>
      <sheetName val="soc1"/>
      <sheetName val=".2 IS Consolidated 2008"/>
      <sheetName val=" Cost Assumptions"/>
      <sheetName val="14-020 Well Depreciation UOP"/>
      <sheetName val="현금및현금등가물"/>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TA Samples"/>
      <sheetName val="B-DTL Samples"/>
      <sheetName val="C-POPULATION"/>
      <sheetName val="XREF"/>
      <sheetName val="Tickmarks"/>
      <sheetName val="2. Perm Analysis"/>
      <sheetName val="3. Temp Analysis"/>
      <sheetName val="tb in fs format"/>
      <sheetName val="130.1 - Tax Account RF"/>
      <sheetName val="assumptions"/>
    </sheetNames>
    <sheetDataSet>
      <sheetData sheetId="0">
        <row r="6">
          <cell r="B6">
            <v>82559788.373751998</v>
          </cell>
        </row>
        <row r="21">
          <cell r="C21"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 Normalized Income"/>
      <sheetName val="100 Effective tax rate"/>
      <sheetName val="105 FOREIGN INC. DIFF."/>
      <sheetName val="107 YTD Income Allocation"/>
      <sheetName val="110 Consolidated Current"/>
      <sheetName val="110A CBRE Current"/>
      <sheetName val="110B TCC Current"/>
      <sheetName val="112 Q4 2006 vs. Q3 2006"/>
      <sheetName val="112 Q4 2006 vs. 2005 TR"/>
      <sheetName val="112 Q4 2006 vs. Q4 2005 (wait)"/>
      <sheetName val="130 Tax Account Rollforward"/>
      <sheetName val="120A Deferreds Rollfwd - Consol"/>
      <sheetName val="120B Deferreds Rollfwd - TCC"/>
      <sheetName val="121 Acquired Goodwill"/>
      <sheetName val="130.0 Tax Account Rllfwd"/>
      <sheetName val="130.1 - Tax Account RF"/>
      <sheetName val="137 AJE's"/>
      <sheetName val="Summary"/>
      <sheetName val="137 AJE"/>
      <sheetName val="137.2 Discrete"/>
      <sheetName val="160 Charitable Contributions"/>
      <sheetName val="SS - DONT USE - 120DTA_RFD"/>
      <sheetName val="SS - DONT USE - DTA rollfwd"/>
      <sheetName val="Consolidated"/>
      <sheetName val="BU 1031 - 18010 - INVESTOR"/>
      <sheetName val="BU 10290 - KHI"/>
      <sheetName val="BU 10000 - CBRESI"/>
      <sheetName val="BU 10005 - CBREHI"/>
      <sheetName val="BU 10020 - CBNA"/>
      <sheetName val="BU 10030 - INVEST"/>
      <sheetName val="BU 10040 - MEL"/>
      <sheetName val="BU 10150 - GPAC"/>
      <sheetName val="BU 10230 - WREAP"/>
      <sheetName val="BU 10410 - CBRE Inv"/>
      <sheetName val="BU 10480 - FM"/>
      <sheetName val="BU 10520 - BHI"/>
      <sheetName val="BU 10570 - KIM"/>
      <sheetName val="BU 10590 - KPII"/>
      <sheetName val="BU 10640 - KEH"/>
      <sheetName val="BU 10655 - CBRE Charlotte"/>
      <sheetName val="BU 10700 - KCMG"/>
      <sheetName val="BU 10720 - MELLP"/>
      <sheetName val="BU 10810 - SDWY"/>
      <sheetName val="DTCE"/>
      <sheetName val="ING (INSIGNIA)"/>
      <sheetName val="INSIGNIA_ESG"/>
      <sheetName val="MelELIM"/>
      <sheetName val="NAEL 1"/>
      <sheetName val="NAEL 2"/>
      <sheetName val="A-DTA Samples"/>
      <sheetName val="Intl def"/>
      <sheetName val="tb in fs format"/>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 הדפסה"/>
      <sheetName val="השקעות"/>
      <sheetName val="מימון"/>
      <sheetName val="מס"/>
      <sheetName val="הנחות"/>
      <sheetName val="מגבלות "/>
      <sheetName val="מחיר הון"/>
      <sheetName val="תוצאות"/>
      <sheetName val="דוחות"/>
      <sheetName val="הכנסות"/>
      <sheetName val="הוצאות "/>
      <sheetName val="תקני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m Analysis"/>
      <sheetName val="XREF"/>
      <sheetName val="Tickmarks"/>
      <sheetName val="130.1 - Tax Account RF"/>
      <sheetName val="12-010 TE Loans and Leases"/>
      <sheetName val="3. Temp Analysis"/>
      <sheetName val="KLT"/>
      <sheetName val="WR"/>
      <sheetName val="A-DTA Sample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 Stats FRB_2010"/>
      <sheetName val="2009"/>
      <sheetName val="2008"/>
      <sheetName val="Sheet1"/>
      <sheetName val="Data Validation"/>
      <sheetName val="Category Validation"/>
      <sheetName val="FD_Stats_FRB_2010"/>
      <sheetName val="Data_Validation"/>
      <sheetName val="Category_Validation"/>
      <sheetName val="FD_Stats_FRB_20101"/>
      <sheetName val="Data_Validation1"/>
      <sheetName val="Category_Validation1"/>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bix P&amp;L"/>
      <sheetName val="Konica Minolta"/>
      <sheetName val="Board Report"/>
      <sheetName val="Last 12 Months"/>
      <sheetName val="Board Report Summary"/>
      <sheetName val="Board Summary"/>
      <sheetName val="BOS Report"/>
      <sheetName val="Onesource Group P&amp;L"/>
      <sheetName val="Consolidation entries P&amp;L"/>
      <sheetName val="LEASING SOLUTIONS HOLDINGS LTD"/>
      <sheetName val="KMBS P&amp;L"/>
      <sheetName val="KMBS P&amp;L YTD"/>
      <sheetName val="KMBS review"/>
      <sheetName val="Cogent P&amp;L"/>
      <sheetName val="Cogent P&amp;L YTD"/>
      <sheetName val="OFL P&amp;L"/>
      <sheetName val="OFL P&amp;L YTD"/>
      <sheetName val="LSL"/>
      <sheetName val="LSL YTD"/>
      <sheetName val="KM raw data"/>
      <sheetName val="Cogent raw data"/>
      <sheetName val="OFL raw data"/>
      <sheetName val="Sheet5"/>
      <sheetName val="Sheet4"/>
      <sheetName val="Sheet3"/>
      <sheetName val="Sheet2"/>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5032288.1346977782</v>
          </cell>
          <cell r="D9">
            <v>658887.86530222185</v>
          </cell>
          <cell r="E9">
            <v>0.13093206264545351</v>
          </cell>
          <cell r="K9">
            <v>40657082.914920725</v>
          </cell>
          <cell r="L9">
            <v>-1224019.9149207249</v>
          </cell>
          <cell r="M9">
            <v>-3.0105945315410772E-2</v>
          </cell>
          <cell r="R9">
            <v>0</v>
          </cell>
          <cell r="S9">
            <v>56513250</v>
          </cell>
        </row>
        <row r="10">
          <cell r="C10">
            <v>2314852.5419609793</v>
          </cell>
          <cell r="D10">
            <v>369162.45803902065</v>
          </cell>
          <cell r="E10">
            <v>0.15947558271953355</v>
          </cell>
          <cell r="K10">
            <v>18702258.140863534</v>
          </cell>
          <cell r="L10">
            <v>-517633.14086353406</v>
          </cell>
          <cell r="M10">
            <v>-2.767757438512361E-2</v>
          </cell>
          <cell r="R10">
            <v>0</v>
          </cell>
          <cell r="S10">
            <v>25996094.999999996</v>
          </cell>
        </row>
        <row r="11">
          <cell r="C11">
            <v>0.4600000000000003</v>
          </cell>
          <cell r="D11">
            <v>1.1609909797201556E-2</v>
          </cell>
          <cell r="K11">
            <v>0.46</v>
          </cell>
          <cell r="L11">
            <v>1.1517243791079324E-3</v>
          </cell>
          <cell r="R11">
            <v>0</v>
          </cell>
          <cell r="S11">
            <v>0.45999999999999991</v>
          </cell>
        </row>
        <row r="12">
          <cell r="C12">
            <v>1173257.0967017452</v>
          </cell>
          <cell r="D12">
            <v>-303074.90329825482</v>
          </cell>
          <cell r="E12">
            <v>-0.25831925854125032</v>
          </cell>
          <cell r="K12">
            <v>9588510.9694516286</v>
          </cell>
          <cell r="L12">
            <v>-579994.03054837137</v>
          </cell>
          <cell r="M12">
            <v>-6.0488435837033984E-2</v>
          </cell>
          <cell r="R12">
            <v>0</v>
          </cell>
          <cell r="S12">
            <v>13046558.78933776</v>
          </cell>
        </row>
        <row r="13">
          <cell r="C13">
            <v>1141595.4452592342</v>
          </cell>
          <cell r="D13">
            <v>66087.554740765831</v>
          </cell>
          <cell r="E13">
            <v>5.7890520687701785E-2</v>
          </cell>
          <cell r="K13">
            <v>9113747.1714119054</v>
          </cell>
          <cell r="L13">
            <v>-1097627.1714119054</v>
          </cell>
          <cell r="M13">
            <v>-0.12043642979859628</v>
          </cell>
          <cell r="R13">
            <v>0</v>
          </cell>
          <cell r="S13">
            <v>12949536.210662236</v>
          </cell>
        </row>
        <row r="14">
          <cell r="C14">
            <v>0.2268541495841423</v>
          </cell>
          <cell r="D14">
            <v>-1.4651434363245952E-2</v>
          </cell>
          <cell r="K14">
            <v>0.22416136421994151</v>
          </cell>
          <cell r="L14">
            <v>-2.0877130377898845E-2</v>
          </cell>
          <cell r="R14">
            <v>0</v>
          </cell>
          <cell r="S14">
            <v>0.2291415944165702</v>
          </cell>
        </row>
        <row r="16">
          <cell r="C16">
            <v>4810473.684734581</v>
          </cell>
          <cell r="D16">
            <v>-519594.68473458104</v>
          </cell>
          <cell r="E16">
            <v>-0.10801320593093522</v>
          </cell>
          <cell r="K16">
            <v>34654333.52429112</v>
          </cell>
          <cell r="L16">
            <v>556998.47570887953</v>
          </cell>
          <cell r="M16">
            <v>1.6072981906244101E-2</v>
          </cell>
          <cell r="R16">
            <v>0</v>
          </cell>
          <cell r="S16">
            <v>47551667.000000007</v>
          </cell>
        </row>
        <row r="17">
          <cell r="C17">
            <v>3112376.4579338278</v>
          </cell>
          <cell r="D17">
            <v>-380588.45793382777</v>
          </cell>
          <cell r="E17">
            <v>-0.12228226985963131</v>
          </cell>
          <cell r="K17">
            <v>22421353.352428593</v>
          </cell>
          <cell r="L17">
            <v>476146.64757140726</v>
          </cell>
          <cell r="M17">
            <v>2.1236302737266882E-2</v>
          </cell>
          <cell r="R17">
            <v>0</v>
          </cell>
          <cell r="S17">
            <v>30765928.068074919</v>
          </cell>
        </row>
        <row r="18">
          <cell r="C18">
            <v>0.64699999665533015</v>
          </cell>
          <cell r="D18">
            <v>-1.0350023537933906E-2</v>
          </cell>
          <cell r="K18">
            <v>0.64699998736701247</v>
          </cell>
          <cell r="L18">
            <v>3.2878233866392437E-3</v>
          </cell>
          <cell r="R18">
            <v>0</v>
          </cell>
          <cell r="S18">
            <v>0.64699998988626228</v>
          </cell>
        </row>
        <row r="19">
          <cell r="C19">
            <v>1286067.039689993</v>
          </cell>
          <cell r="D19">
            <v>93661.03968999302</v>
          </cell>
          <cell r="E19">
            <v>7.2827494057051689E-2</v>
          </cell>
          <cell r="K19">
            <v>10610662.164649257</v>
          </cell>
          <cell r="L19">
            <v>-484559.83535074256</v>
          </cell>
          <cell r="M19">
            <v>-4.5667256937565501E-2</v>
          </cell>
          <cell r="R19">
            <v>0</v>
          </cell>
          <cell r="S19">
            <v>14258453.19874</v>
          </cell>
        </row>
        <row r="20">
          <cell r="C20">
            <v>1826309.4182438347</v>
          </cell>
          <cell r="D20">
            <v>-286927.41824383475</v>
          </cell>
          <cell r="E20">
            <v>-0.15710777997287118</v>
          </cell>
          <cell r="K20">
            <v>11810691.187779335</v>
          </cell>
          <cell r="L20">
            <v>-8413.1877793353051</v>
          </cell>
          <cell r="M20">
            <v>-7.1233661481561144E-4</v>
          </cell>
          <cell r="R20">
            <v>0</v>
          </cell>
          <cell r="S20">
            <v>16507474.869334919</v>
          </cell>
        </row>
        <row r="21">
          <cell r="C21">
            <v>0.37965271986403182</v>
          </cell>
          <cell r="D21">
            <v>-2.08959243449785E-2</v>
          </cell>
          <cell r="K21">
            <v>0.3408142643834306</v>
          </cell>
          <cell r="L21">
            <v>-5.6301821680801445E-3</v>
          </cell>
          <cell r="R21">
            <v>0</v>
          </cell>
          <cell r="S21">
            <v>0.34714818450707347</v>
          </cell>
        </row>
        <row r="23">
          <cell r="C23">
            <v>162556.49449206665</v>
          </cell>
          <cell r="D23">
            <v>-49315.494492066646</v>
          </cell>
          <cell r="E23">
            <v>-0.30337449540949241</v>
          </cell>
          <cell r="K23">
            <v>1310549.4136350041</v>
          </cell>
          <cell r="L23">
            <v>-268010.41363500408</v>
          </cell>
          <cell r="M23">
            <v>-0.20450233378964114</v>
          </cell>
          <cell r="R23">
            <v>0</v>
          </cell>
          <cell r="S23">
            <v>1771101</v>
          </cell>
        </row>
        <row r="24">
          <cell r="C24">
            <v>94693.16596422797</v>
          </cell>
          <cell r="D24">
            <v>-19440.16596422797</v>
          </cell>
          <cell r="E24">
            <v>-0.20529639880846143</v>
          </cell>
          <cell r="K24">
            <v>763427.34578173142</v>
          </cell>
          <cell r="L24">
            <v>-69206.345781731419</v>
          </cell>
          <cell r="M24">
            <v>-9.0652170326523701E-2</v>
          </cell>
          <cell r="R24">
            <v>0</v>
          </cell>
          <cell r="S24">
            <v>1031709.9999999999</v>
          </cell>
        </row>
        <row r="25">
          <cell r="C25">
            <v>0.58252465556735622</v>
          </cell>
          <cell r="D25">
            <v>8.2013806650391818E-2</v>
          </cell>
          <cell r="K25">
            <v>0.58252465556735622</v>
          </cell>
          <cell r="L25">
            <v>8.33698577314268E-2</v>
          </cell>
          <cell r="R25">
            <v>0</v>
          </cell>
          <cell r="S25">
            <v>0.58252465556735611</v>
          </cell>
        </row>
        <row r="26">
          <cell r="C26">
            <v>70157.672999999995</v>
          </cell>
          <cell r="D26">
            <v>31799.672999999995</v>
          </cell>
          <cell r="E26">
            <v>0.4532600874604264</v>
          </cell>
          <cell r="K26">
            <v>576737.77642684674</v>
          </cell>
          <cell r="L26">
            <v>144895.77642684674</v>
          </cell>
          <cell r="M26">
            <v>0.25123337216532282</v>
          </cell>
          <cell r="R26">
            <v>0</v>
          </cell>
          <cell r="S26">
            <v>772945.55999999994</v>
          </cell>
        </row>
        <row r="27">
          <cell r="C27">
            <v>24535.492964227975</v>
          </cell>
          <cell r="D27">
            <v>12359.507035772025</v>
          </cell>
          <cell r="E27">
            <v>0.50373991074040458</v>
          </cell>
          <cell r="K27">
            <v>186689.56935488468</v>
          </cell>
          <cell r="L27">
            <v>75689.430645115324</v>
          </cell>
          <cell r="M27">
            <v>0.40542934940963232</v>
          </cell>
          <cell r="R27">
            <v>0</v>
          </cell>
          <cell r="S27">
            <v>258764.43999999994</v>
          </cell>
        </row>
        <row r="28">
          <cell r="C28">
            <v>0.15093517512722568</v>
          </cell>
          <cell r="D28">
            <v>0.17487438148212961</v>
          </cell>
          <cell r="K28">
            <v>0.14245137757688459</v>
          </cell>
          <cell r="L28">
            <v>0.10922170131992409</v>
          </cell>
          <cell r="R28">
            <v>0</v>
          </cell>
          <cell r="S28">
            <v>0.14610371740516206</v>
          </cell>
        </row>
        <row r="30">
          <cell r="C30">
            <v>145652.13384715718</v>
          </cell>
          <cell r="D30">
            <v>-44609.13384715718</v>
          </cell>
          <cell r="E30">
            <v>-0.30627174946828184</v>
          </cell>
          <cell r="K30">
            <v>1168890.0680978233</v>
          </cell>
          <cell r="L30">
            <v>-299771.0680978233</v>
          </cell>
          <cell r="M30">
            <v>-0.25645787938437314</v>
          </cell>
          <cell r="R30">
            <v>0</v>
          </cell>
          <cell r="S30">
            <v>1586923</v>
          </cell>
        </row>
        <row r="31">
          <cell r="C31">
            <v>94609.643674992185</v>
          </cell>
          <cell r="D31">
            <v>-76703.643674992185</v>
          </cell>
          <cell r="E31">
            <v>-0.81073810972683091</v>
          </cell>
          <cell r="K31">
            <v>759262.97759578505</v>
          </cell>
          <cell r="L31">
            <v>-287158.97759578505</v>
          </cell>
          <cell r="M31">
            <v>-0.37820753292235748</v>
          </cell>
          <cell r="R31">
            <v>0</v>
          </cell>
          <cell r="S31">
            <v>1030799.9999999999</v>
          </cell>
        </row>
        <row r="32">
          <cell r="C32">
            <v>0.64955892629951173</v>
          </cell>
          <cell r="D32">
            <v>-0.47234724414438967</v>
          </cell>
          <cell r="K32">
            <v>0.64955892629951151</v>
          </cell>
          <cell r="L32">
            <v>-0.10636058407019655</v>
          </cell>
          <cell r="R32">
            <v>0</v>
          </cell>
          <cell r="S32">
            <v>0.64955892629951162</v>
          </cell>
        </row>
        <row r="33">
          <cell r="C33">
            <v>55478.911666666667</v>
          </cell>
          <cell r="D33">
            <v>-3602.0883333333331</v>
          </cell>
          <cell r="E33">
            <v>-6.4927162864616389E-2</v>
          </cell>
          <cell r="K33">
            <v>452675.06916666677</v>
          </cell>
          <cell r="L33">
            <v>-2883.9308333332301</v>
          </cell>
          <cell r="M33">
            <v>-6.370862965001103E-3</v>
          </cell>
          <cell r="R33">
            <v>0</v>
          </cell>
          <cell r="S33">
            <v>606839.40000000014</v>
          </cell>
        </row>
        <row r="34">
          <cell r="C34">
            <v>39130.732008325518</v>
          </cell>
          <cell r="D34">
            <v>-80305.732008325518</v>
          </cell>
          <cell r="E34">
            <v>-2.0522420074134962</v>
          </cell>
          <cell r="K34">
            <v>306587.90842911828</v>
          </cell>
          <cell r="L34">
            <v>-290042.90842911828</v>
          </cell>
          <cell r="M34">
            <v>-0.94603505374764274</v>
          </cell>
          <cell r="R34">
            <v>0</v>
          </cell>
          <cell r="S34">
            <v>423960.59999999974</v>
          </cell>
        </row>
        <row r="35">
          <cell r="C35">
            <v>0.26865883097454712</v>
          </cell>
          <cell r="D35">
            <v>-0.67615860829707319</v>
          </cell>
          <cell r="K35">
            <v>0.26228977112282231</v>
          </cell>
          <cell r="L35">
            <v>-0.2432532525333081</v>
          </cell>
          <cell r="R35">
            <v>0</v>
          </cell>
          <cell r="S35">
            <v>0.26715889806877824</v>
          </cell>
        </row>
        <row r="37">
          <cell r="C37">
            <v>54792.090262439015</v>
          </cell>
          <cell r="D37">
            <v>9245.9097375609854</v>
          </cell>
          <cell r="E37">
            <v>0.1687453370235672</v>
          </cell>
          <cell r="K37">
            <v>439718.44714127039</v>
          </cell>
          <cell r="L37">
            <v>33250.552858729614</v>
          </cell>
          <cell r="M37">
            <v>7.5617825622055504E-2</v>
          </cell>
          <cell r="R37">
            <v>0</v>
          </cell>
          <cell r="S37">
            <v>596976</v>
          </cell>
        </row>
        <row r="38">
          <cell r="C38">
            <v>13977.592777711066</v>
          </cell>
          <cell r="D38">
            <v>20694.407222288934</v>
          </cell>
          <cell r="E38">
            <v>1.4805415747473074</v>
          </cell>
          <cell r="K38">
            <v>112173.22357204321</v>
          </cell>
          <cell r="L38">
            <v>-33662.223572043207</v>
          </cell>
          <cell r="M38">
            <v>-0.30009143448056175</v>
          </cell>
          <cell r="R38">
            <v>0</v>
          </cell>
          <cell r="S38">
            <v>152290</v>
          </cell>
        </row>
        <row r="39">
          <cell r="C39">
            <v>0.25510238267535057</v>
          </cell>
          <cell r="D39">
            <v>0.28632614413685464</v>
          </cell>
          <cell r="K39">
            <v>0.2551023826753504</v>
          </cell>
          <cell r="L39">
            <v>-8.9106302593991993E-2</v>
          </cell>
          <cell r="R39">
            <v>0</v>
          </cell>
          <cell r="S39">
            <v>0.25510238267535046</v>
          </cell>
        </row>
        <row r="40">
          <cell r="C40">
            <v>37415.258333333331</v>
          </cell>
          <cell r="D40">
            <v>-21963.741666666669</v>
          </cell>
          <cell r="E40">
            <v>-0.58702632682611</v>
          </cell>
          <cell r="K40">
            <v>306700.62083333335</v>
          </cell>
          <cell r="L40">
            <v>-3444.3791666666511</v>
          </cell>
          <cell r="M40">
            <v>-1.1230427761469675E-2</v>
          </cell>
          <cell r="R40">
            <v>0</v>
          </cell>
          <cell r="S40">
            <v>411041.99999999994</v>
          </cell>
        </row>
        <row r="41">
          <cell r="C41">
            <v>-23437.665555622265</v>
          </cell>
          <cell r="D41">
            <v>-1269.3344443777351</v>
          </cell>
          <cell r="E41">
            <v>-5.4157887071361724E-2</v>
          </cell>
          <cell r="K41">
            <v>-194527.39726129014</v>
          </cell>
          <cell r="L41">
            <v>-37106.602738709858</v>
          </cell>
          <cell r="M41">
            <v>-0.19075257912831728</v>
          </cell>
          <cell r="R41">
            <v>0</v>
          </cell>
          <cell r="S41">
            <v>-258751.99999999994</v>
          </cell>
        </row>
        <row r="42">
          <cell r="C42">
            <v>-0.42775636854447979</v>
          </cell>
          <cell r="D42">
            <v>4.1938572860667045E-2</v>
          </cell>
          <cell r="K42">
            <v>-0.44239080376537721</v>
          </cell>
          <cell r="L42">
            <v>-4.7353767231876287E-2</v>
          </cell>
          <cell r="R42">
            <v>0</v>
          </cell>
          <cell r="S42">
            <v>-0.43343786014848157</v>
          </cell>
        </row>
        <row r="44">
          <cell r="C44">
            <v>347502.11983627669</v>
          </cell>
          <cell r="D44">
            <v>90892.880163723312</v>
          </cell>
          <cell r="E44">
            <v>0.26156064949056107</v>
          </cell>
          <cell r="K44">
            <v>2673507.1834730473</v>
          </cell>
          <cell r="L44">
            <v>412504.81652695267</v>
          </cell>
          <cell r="M44">
            <v>0.154293513433199</v>
          </cell>
          <cell r="R44">
            <v>0</v>
          </cell>
          <cell r="S44">
            <v>3747799.5</v>
          </cell>
        </row>
        <row r="45">
          <cell r="C45">
            <v>103322.74697708453</v>
          </cell>
          <cell r="D45">
            <v>29171.253022915465</v>
          </cell>
          <cell r="E45">
            <v>0.28233137306526723</v>
          </cell>
          <cell r="K45">
            <v>802463.99949360406</v>
          </cell>
          <cell r="L45">
            <v>117595.00050639594</v>
          </cell>
          <cell r="M45">
            <v>0.14654240013334482</v>
          </cell>
          <cell r="R45">
            <v>0</v>
          </cell>
          <cell r="S45">
            <v>1116843.8403242426</v>
          </cell>
        </row>
        <row r="46">
          <cell r="C46">
            <v>0.29732983219142478</v>
          </cell>
          <cell r="D46">
            <v>4.8953300481080486E-3</v>
          </cell>
          <cell r="K46">
            <v>0.30015404651023037</v>
          </cell>
          <cell r="L46">
            <v>-2.0155428362330086E-3</v>
          </cell>
          <cell r="R46">
            <v>0</v>
          </cell>
          <cell r="S46">
            <v>0.2979998904221644</v>
          </cell>
        </row>
        <row r="47">
          <cell r="C47">
            <v>50486.463455757577</v>
          </cell>
          <cell r="D47">
            <v>-39294.536544242423</v>
          </cell>
          <cell r="E47">
            <v>-0.77831826304643237</v>
          </cell>
          <cell r="K47">
            <v>405315.73263072915</v>
          </cell>
          <cell r="L47">
            <v>-161158.26736927085</v>
          </cell>
          <cell r="M47">
            <v>-0.39761167503482342</v>
          </cell>
          <cell r="R47">
            <v>0</v>
          </cell>
          <cell r="S47">
            <v>558947.04909090896</v>
          </cell>
        </row>
        <row r="48">
          <cell r="C48">
            <v>52836.283521326957</v>
          </cell>
          <cell r="D48">
            <v>-10123.283521326957</v>
          </cell>
          <cell r="E48">
            <v>-0.19159719129830113</v>
          </cell>
          <cell r="K48">
            <v>397148.26686287491</v>
          </cell>
          <cell r="L48">
            <v>-43563.266862874909</v>
          </cell>
          <cell r="M48">
            <v>-0.10969018499561069</v>
          </cell>
          <cell r="R48">
            <v>0</v>
          </cell>
          <cell r="S48">
            <v>557896.79123333364</v>
          </cell>
        </row>
        <row r="49">
          <cell r="C49">
            <v>0.15204593153624624</v>
          </cell>
          <cell r="D49">
            <v>-5.461553201070421E-2</v>
          </cell>
          <cell r="K49">
            <v>0.14854954170983573</v>
          </cell>
          <cell r="L49">
            <v>-3.3972864755889981E-2</v>
          </cell>
          <cell r="R49">
            <v>0</v>
          </cell>
          <cell r="S49">
            <v>0.14885982860965044</v>
          </cell>
        </row>
        <row r="51">
          <cell r="C51">
            <v>0</v>
          </cell>
          <cell r="D51">
            <v>0</v>
          </cell>
          <cell r="E51" t="str">
            <v>-</v>
          </cell>
          <cell r="K51">
            <v>0</v>
          </cell>
          <cell r="L51">
            <v>0</v>
          </cell>
          <cell r="M51" t="str">
            <v>-</v>
          </cell>
          <cell r="R51">
            <v>0</v>
          </cell>
          <cell r="S51">
            <v>0</v>
          </cell>
        </row>
        <row r="52">
          <cell r="C52">
            <v>0</v>
          </cell>
          <cell r="D52">
            <v>0</v>
          </cell>
          <cell r="E52" t="str">
            <v>-</v>
          </cell>
          <cell r="K52">
            <v>0</v>
          </cell>
          <cell r="L52">
            <v>0</v>
          </cell>
          <cell r="M52" t="str">
            <v>-</v>
          </cell>
          <cell r="R52">
            <v>0</v>
          </cell>
          <cell r="S52">
            <v>0</v>
          </cell>
        </row>
        <row r="53">
          <cell r="C53">
            <v>0</v>
          </cell>
          <cell r="D53">
            <v>0</v>
          </cell>
          <cell r="K53">
            <v>0</v>
          </cell>
          <cell r="L53">
            <v>0</v>
          </cell>
          <cell r="R53">
            <v>0</v>
          </cell>
          <cell r="S53">
            <v>0</v>
          </cell>
        </row>
        <row r="54">
          <cell r="C54">
            <v>0</v>
          </cell>
          <cell r="D54">
            <v>0</v>
          </cell>
          <cell r="E54" t="str">
            <v>-</v>
          </cell>
          <cell r="K54">
            <v>0</v>
          </cell>
          <cell r="L54">
            <v>0</v>
          </cell>
          <cell r="M54" t="str">
            <v>-</v>
          </cell>
          <cell r="R54">
            <v>0</v>
          </cell>
          <cell r="S54">
            <v>0</v>
          </cell>
        </row>
        <row r="55">
          <cell r="C55">
            <v>0</v>
          </cell>
          <cell r="D55">
            <v>0</v>
          </cell>
          <cell r="E55" t="str">
            <v>-</v>
          </cell>
          <cell r="K55">
            <v>0</v>
          </cell>
          <cell r="L55">
            <v>0</v>
          </cell>
          <cell r="M55" t="str">
            <v>-</v>
          </cell>
          <cell r="R55">
            <v>0</v>
          </cell>
          <cell r="S55">
            <v>0</v>
          </cell>
        </row>
        <row r="56">
          <cell r="C56">
            <v>0</v>
          </cell>
          <cell r="D56">
            <v>0</v>
          </cell>
          <cell r="K56">
            <v>0</v>
          </cell>
          <cell r="L56">
            <v>0</v>
          </cell>
          <cell r="R56">
            <v>0</v>
          </cell>
          <cell r="S56">
            <v>0</v>
          </cell>
        </row>
        <row r="60">
          <cell r="C60">
            <v>10553264.657870298</v>
          </cell>
          <cell r="D60">
            <v>145507.34212970175</v>
          </cell>
          <cell r="E60">
            <v>1.3787898517373661E-2</v>
          </cell>
          <cell r="K60">
            <v>80904081.551559001</v>
          </cell>
          <cell r="L60">
            <v>-789047.55155900121</v>
          </cell>
          <cell r="M60">
            <v>-9.7528769430025933E-3</v>
          </cell>
          <cell r="R60">
            <v>0</v>
          </cell>
          <cell r="S60">
            <v>111767716.5</v>
          </cell>
        </row>
        <row r="61">
          <cell r="C61">
            <v>5733832.1492888229</v>
          </cell>
          <cell r="D61">
            <v>-57704.149288822897</v>
          </cell>
          <cell r="E61">
            <v>-1.0063801622790797E-2</v>
          </cell>
          <cell r="K61">
            <v>43560939.039735287</v>
          </cell>
          <cell r="L61">
            <v>-313919.03973528743</v>
          </cell>
          <cell r="M61">
            <v>-7.2064341737201236E-3</v>
          </cell>
          <cell r="R61">
            <v>0</v>
          </cell>
          <cell r="S61">
            <v>60093666.908399157</v>
          </cell>
        </row>
        <row r="62">
          <cell r="C62">
            <v>0.54332306970172572</v>
          </cell>
          <cell r="D62">
            <v>-1.2782929207097005E-2</v>
          </cell>
          <cell r="K62">
            <v>0.53842696442916205</v>
          </cell>
          <cell r="L62">
            <v>1.3845770600421359E-3</v>
          </cell>
          <cell r="R62">
            <v>0</v>
          </cell>
          <cell r="S62">
            <v>0.53766569444405854</v>
          </cell>
        </row>
        <row r="63">
          <cell r="C63">
            <v>2672862.4428474954</v>
          </cell>
          <cell r="D63">
            <v>-242474.55715250457</v>
          </cell>
          <cell r="E63">
            <v>-9.0717185166546685E-2</v>
          </cell>
          <cell r="K63">
            <v>21940602.333158463</v>
          </cell>
          <cell r="L63">
            <v>-1087144.6668415368</v>
          </cell>
          <cell r="M63">
            <v>-4.9549444921051837E-2</v>
          </cell>
          <cell r="R63">
            <v>0</v>
          </cell>
          <cell r="S63">
            <v>29654785.997168671</v>
          </cell>
        </row>
        <row r="64">
          <cell r="C64">
            <v>0.25327351577922924</v>
          </cell>
          <cell r="D64">
            <v>1.9219159081025727E-2</v>
          </cell>
          <cell r="K64">
            <v>0.27119277436177353</v>
          </cell>
          <cell r="L64">
            <v>1.6240755280116148E-2</v>
          </cell>
          <cell r="R64">
            <v>0</v>
          </cell>
          <cell r="S64">
            <v>0.26532514867268198</v>
          </cell>
        </row>
        <row r="65">
          <cell r="C65">
            <v>3060969.7064413275</v>
          </cell>
          <cell r="D65">
            <v>-300178.70644132746</v>
          </cell>
          <cell r="E65">
            <v>-9.8066539439984904E-2</v>
          </cell>
          <cell r="K65">
            <v>21620336.706576824</v>
          </cell>
          <cell r="L65">
            <v>-1401063.7065768242</v>
          </cell>
          <cell r="M65">
            <v>-6.4803047500672173E-2</v>
          </cell>
          <cell r="R65">
            <v>0</v>
          </cell>
          <cell r="S65">
            <v>30438880.911230486</v>
          </cell>
        </row>
        <row r="66">
          <cell r="C66">
            <v>0.29004955392249648</v>
          </cell>
          <cell r="D66">
            <v>-3.2002088288122732E-2</v>
          </cell>
          <cell r="K66">
            <v>0.26723419006738858</v>
          </cell>
          <cell r="L66">
            <v>-1.4856178220074123E-2</v>
          </cell>
          <cell r="R66">
            <v>0</v>
          </cell>
          <cell r="S66">
            <v>0.27234054577137651</v>
          </cell>
        </row>
        <row r="67">
          <cell r="C67">
            <v>406259.62131128402</v>
          </cell>
          <cell r="D67">
            <v>12201.62131128402</v>
          </cell>
          <cell r="E67">
            <v>3.0034048847633076E-2</v>
          </cell>
          <cell r="K67">
            <v>3557287.2073015561</v>
          </cell>
          <cell r="L67">
            <v>-4660.7926984438673</v>
          </cell>
          <cell r="M67">
            <v>-1.3102098387999981E-3</v>
          </cell>
          <cell r="R67">
            <v>0</v>
          </cell>
          <cell r="S67">
            <v>4750000.4437354086</v>
          </cell>
        </row>
        <row r="68">
          <cell r="C68">
            <v>3.8496108501202816E-2</v>
          </cell>
          <cell r="K68">
            <v>4.3969193384076038E-2</v>
          </cell>
          <cell r="L68">
            <v>4.9122586757153336E-4</v>
          </cell>
          <cell r="R68">
            <v>0</v>
          </cell>
          <cell r="S68">
            <v>4.2498859174021048E-2</v>
          </cell>
        </row>
        <row r="69">
          <cell r="C69">
            <v>2654710.0851300433</v>
          </cell>
          <cell r="D69">
            <v>-287977.08513004333</v>
          </cell>
          <cell r="E69">
            <v>-0.10847779075504455</v>
          </cell>
          <cell r="K69">
            <v>18063049.499275267</v>
          </cell>
          <cell r="L69">
            <v>-1405724.4992752671</v>
          </cell>
          <cell r="M69">
            <v>-7.7823210268657475E-2</v>
          </cell>
          <cell r="R69">
            <v>0</v>
          </cell>
          <cell r="S69">
            <v>25688880.467495076</v>
          </cell>
        </row>
        <row r="70">
          <cell r="C70">
            <v>0.25155344542129365</v>
          </cell>
          <cell r="D70">
            <v>-3.0338057337502361E-2</v>
          </cell>
          <cell r="K70">
            <v>0.22326499668331254</v>
          </cell>
          <cell r="L70">
            <v>-1.534740408764565E-2</v>
          </cell>
          <cell r="R70">
            <v>0</v>
          </cell>
          <cell r="S70">
            <v>0.22984168659735549</v>
          </cell>
        </row>
        <row r="72">
          <cell r="C72">
            <v>172443.83499999996</v>
          </cell>
          <cell r="D72">
            <v>-4762.1650000000373</v>
          </cell>
          <cell r="E72">
            <v>-2.76157451497181E-2</v>
          </cell>
          <cell r="K72">
            <v>1486128.6158333332</v>
          </cell>
          <cell r="L72">
            <v>-128397.38416666677</v>
          </cell>
          <cell r="M72">
            <v>-8.6397222150701336E-2</v>
          </cell>
          <cell r="R72">
            <v>0</v>
          </cell>
          <cell r="S72">
            <v>1979811.1999999997</v>
          </cell>
        </row>
        <row r="73">
          <cell r="C73">
            <v>202245.38130158727</v>
          </cell>
          <cell r="D73">
            <v>1669.3813015872729</v>
          </cell>
          <cell r="E73">
            <v>8.2542369612777465E-3</v>
          </cell>
          <cell r="K73">
            <v>1697445.3599841271</v>
          </cell>
          <cell r="L73">
            <v>-12082.640015872894</v>
          </cell>
          <cell r="M73">
            <v>-7.1181319297287304E-3</v>
          </cell>
          <cell r="R73">
            <v>0</v>
          </cell>
          <cell r="S73">
            <v>2271875.4323809524</v>
          </cell>
        </row>
        <row r="74">
          <cell r="C74">
            <v>157178.99166666664</v>
          </cell>
          <cell r="D74">
            <v>27036.99166666664</v>
          </cell>
          <cell r="E74">
            <v>0.17201402922856671</v>
          </cell>
          <cell r="K74">
            <v>1325536.6291666667</v>
          </cell>
          <cell r="L74">
            <v>282449.62916666665</v>
          </cell>
          <cell r="M74">
            <v>0.21308323206748048</v>
          </cell>
          <cell r="R74">
            <v>0</v>
          </cell>
          <cell r="S74">
            <v>1773633</v>
          </cell>
        </row>
        <row r="75">
          <cell r="C75">
            <v>164093.86625330761</v>
          </cell>
          <cell r="D75">
            <v>39925.866253307613</v>
          </cell>
          <cell r="E75">
            <v>0.24331114358458134</v>
          </cell>
          <cell r="K75">
            <v>1387169.8720218935</v>
          </cell>
          <cell r="L75">
            <v>124490.87202189351</v>
          </cell>
          <cell r="M75">
            <v>8.9744503923257557E-2</v>
          </cell>
          <cell r="R75">
            <v>0</v>
          </cell>
          <cell r="S75">
            <v>1855852.8065034281</v>
          </cell>
        </row>
        <row r="76">
          <cell r="C76">
            <v>245645.67113422553</v>
          </cell>
          <cell r="D76">
            <v>4128.6711342255294</v>
          </cell>
          <cell r="E76">
            <v>1.6807424755999643E-2</v>
          </cell>
          <cell r="K76">
            <v>2112027.4204163635</v>
          </cell>
          <cell r="L76">
            <v>-31903.579583636485</v>
          </cell>
          <cell r="M76">
            <v>-1.5105665426136863E-2</v>
          </cell>
          <cell r="R76">
            <v>0</v>
          </cell>
          <cell r="S76">
            <v>2822442.4286107067</v>
          </cell>
        </row>
        <row r="77">
          <cell r="C77">
            <v>25343.584999999999</v>
          </cell>
          <cell r="D77">
            <v>13169.584999999999</v>
          </cell>
          <cell r="E77">
            <v>0.51964175549749569</v>
          </cell>
          <cell r="K77">
            <v>211435.74083333332</v>
          </cell>
          <cell r="L77">
            <v>100762.74083333332</v>
          </cell>
          <cell r="M77">
            <v>0.47656437098191795</v>
          </cell>
          <cell r="R77">
            <v>0</v>
          </cell>
          <cell r="S77">
            <v>283083.2</v>
          </cell>
        </row>
        <row r="78">
          <cell r="C78">
            <v>144833.46066666668</v>
          </cell>
          <cell r="D78">
            <v>4885.4606666666805</v>
          </cell>
          <cell r="E78">
            <v>3.3731574486855202E-2</v>
          </cell>
          <cell r="K78">
            <v>1233970.608</v>
          </cell>
          <cell r="L78">
            <v>65813.608000000007</v>
          </cell>
          <cell r="M78">
            <v>5.3334826270027336E-2</v>
          </cell>
          <cell r="R78">
            <v>0</v>
          </cell>
          <cell r="S78">
            <v>1650173.48</v>
          </cell>
        </row>
        <row r="79">
          <cell r="C79">
            <v>42118.167666666668</v>
          </cell>
          <cell r="D79">
            <v>10421.167666666668</v>
          </cell>
          <cell r="E79">
            <v>0.2474269001714961</v>
          </cell>
          <cell r="K79">
            <v>350105.92076872906</v>
          </cell>
          <cell r="L79">
            <v>32329.920768729062</v>
          </cell>
          <cell r="M79">
            <v>9.2343256285818062E-2</v>
          </cell>
          <cell r="R79">
            <v>0</v>
          </cell>
          <cell r="S79">
            <v>469047.92000000004</v>
          </cell>
        </row>
        <row r="80">
          <cell r="C80">
            <v>0</v>
          </cell>
          <cell r="D80">
            <v>0</v>
          </cell>
          <cell r="E80">
            <v>0</v>
          </cell>
          <cell r="K80">
            <v>0</v>
          </cell>
          <cell r="L80">
            <v>0</v>
          </cell>
          <cell r="M80">
            <v>0</v>
          </cell>
          <cell r="R80">
            <v>0</v>
          </cell>
          <cell r="S80">
            <v>0</v>
          </cell>
        </row>
        <row r="81">
          <cell r="C81">
            <v>1153902.9586891204</v>
          </cell>
          <cell r="D81">
            <v>96474.958689120365</v>
          </cell>
          <cell r="E81">
            <v>8.3607514793722124E-2</v>
          </cell>
          <cell r="K81">
            <v>9803820.1670244467</v>
          </cell>
          <cell r="L81">
            <v>433463.16702444665</v>
          </cell>
          <cell r="M81">
            <v>4.4213700337182631E-2</v>
          </cell>
          <cell r="R81">
            <v>0</v>
          </cell>
          <cell r="S81">
            <v>13105919.467495086</v>
          </cell>
        </row>
        <row r="82">
          <cell r="C82">
            <v>0.10934085291119608</v>
          </cell>
          <cell r="D82">
            <v>-1.0504463090009131E-2</v>
          </cell>
          <cell r="K82">
            <v>0.12117831361544613</v>
          </cell>
          <cell r="L82">
            <v>-4.2170326653562934E-3</v>
          </cell>
          <cell r="R82">
            <v>0</v>
          </cell>
          <cell r="S82">
            <v>0.11726033131843654</v>
          </cell>
        </row>
        <row r="83">
          <cell r="C83">
            <v>1500807.126440923</v>
          </cell>
          <cell r="D83">
            <v>-191502.12644092296</v>
          </cell>
          <cell r="E83">
            <v>-0.12759942504741376</v>
          </cell>
          <cell r="K83">
            <v>8259229.3322508205</v>
          </cell>
          <cell r="L83">
            <v>-972261.33225082047</v>
          </cell>
          <cell r="M83">
            <v>-0.11771816632507261</v>
          </cell>
          <cell r="R83">
            <v>0</v>
          </cell>
          <cell r="S83">
            <v>12582960.999999991</v>
          </cell>
        </row>
        <row r="84">
          <cell r="C84">
            <v>0.14221259251009757</v>
          </cell>
          <cell r="D84">
            <v>-1.983359424749323E-2</v>
          </cell>
          <cell r="K84">
            <v>0.1020866830678664</v>
          </cell>
          <cell r="L84">
            <v>-1.113037142228937E-2</v>
          </cell>
          <cell r="R84">
            <v>0</v>
          </cell>
          <cell r="S84">
            <v>0.11258135527891894</v>
          </cell>
        </row>
        <row r="86">
          <cell r="C86">
            <v>139250</v>
          </cell>
          <cell r="D86">
            <v>-16169</v>
          </cell>
          <cell r="E86">
            <v>-0.11611490125673249</v>
          </cell>
          <cell r="K86">
            <v>1253250</v>
          </cell>
          <cell r="L86">
            <v>-105794</v>
          </cell>
          <cell r="M86">
            <v>-8.4415719130261316E-2</v>
          </cell>
          <cell r="S86">
            <v>1671000</v>
          </cell>
        </row>
        <row r="87">
          <cell r="C87">
            <v>1640057.126440923</v>
          </cell>
          <cell r="D87">
            <v>-175333.12644092296</v>
          </cell>
          <cell r="E87">
            <v>-0.10690671904911764</v>
          </cell>
          <cell r="K87">
            <v>9512479.3322508205</v>
          </cell>
          <cell r="L87">
            <v>-866467.33225082047</v>
          </cell>
          <cell r="M87">
            <v>-9.1087433884158464E-2</v>
          </cell>
          <cell r="S87">
            <v>14253960.999999991</v>
          </cell>
        </row>
        <row r="88">
          <cell r="C88">
            <v>0.1554075615092074</v>
          </cell>
          <cell r="D88">
            <v>-1.8501755870952846E-2</v>
          </cell>
          <cell r="K88">
            <v>0.11757724888315622</v>
          </cell>
          <cell r="L88">
            <v>-9.6572797048369574E-3</v>
          </cell>
          <cell r="R88">
            <v>0</v>
          </cell>
          <cell r="S88">
            <v>0.12753200518326765</v>
          </cell>
        </row>
        <row r="89">
          <cell r="C89">
            <v>96777.75</v>
          </cell>
          <cell r="D89">
            <v>-27.25</v>
          </cell>
          <cell r="E89">
            <v>-2.8157298552611526E-4</v>
          </cell>
          <cell r="K89">
            <v>870999.75</v>
          </cell>
          <cell r="L89">
            <v>-245.25</v>
          </cell>
          <cell r="M89">
            <v>-2.8157298552611526E-4</v>
          </cell>
          <cell r="R89">
            <v>0</v>
          </cell>
          <cell r="S89">
            <v>1161333</v>
          </cell>
        </row>
        <row r="90">
          <cell r="C90">
            <v>139250</v>
          </cell>
          <cell r="D90">
            <v>-16169</v>
          </cell>
          <cell r="E90">
            <v>-0.11611490125673249</v>
          </cell>
          <cell r="K90">
            <v>1253250</v>
          </cell>
          <cell r="L90">
            <v>-105794</v>
          </cell>
          <cell r="M90">
            <v>-8.4415719130261316E-2</v>
          </cell>
          <cell r="S90">
            <v>1671000</v>
          </cell>
        </row>
        <row r="92">
          <cell r="C92">
            <v>1404029.376440923</v>
          </cell>
          <cell r="D92">
            <v>-191529.37644092296</v>
          </cell>
          <cell r="E92">
            <v>-0.13641408054184107</v>
          </cell>
          <cell r="K92">
            <v>7388229.5822508205</v>
          </cell>
          <cell r="L92">
            <v>-972506.58225082047</v>
          </cell>
          <cell r="M92">
            <v>-0.13162917738603175</v>
          </cell>
          <cell r="S92">
            <v>11421627.999999991</v>
          </cell>
        </row>
        <row r="95">
          <cell r="C95">
            <v>11421.5</v>
          </cell>
          <cell r="D95">
            <v>-3816.5</v>
          </cell>
          <cell r="E95">
            <v>-0.3341505056253557</v>
          </cell>
          <cell r="K95">
            <v>102793.5</v>
          </cell>
          <cell r="L95">
            <v>-79830.5</v>
          </cell>
          <cell r="M95">
            <v>-0.77661038878917443</v>
          </cell>
          <cell r="R95">
            <v>0</v>
          </cell>
          <cell r="S95">
            <v>137058</v>
          </cell>
        </row>
        <row r="96">
          <cell r="C96">
            <v>0</v>
          </cell>
          <cell r="D96">
            <v>0</v>
          </cell>
          <cell r="E96" t="str">
            <v>-</v>
          </cell>
          <cell r="K96">
            <v>0</v>
          </cell>
          <cell r="L96">
            <v>0</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R98">
            <v>0</v>
          </cell>
          <cell r="S98">
            <v>0</v>
          </cell>
        </row>
        <row r="99">
          <cell r="C99">
            <v>0</v>
          </cell>
          <cell r="D99">
            <v>0</v>
          </cell>
          <cell r="E99" t="str">
            <v>-</v>
          </cell>
          <cell r="K99">
            <v>0</v>
          </cell>
          <cell r="L99">
            <v>0</v>
          </cell>
          <cell r="M99" t="str">
            <v>-</v>
          </cell>
          <cell r="R99">
            <v>0</v>
          </cell>
          <cell r="S99">
            <v>0</v>
          </cell>
        </row>
        <row r="100">
          <cell r="C100">
            <v>11421.5</v>
          </cell>
          <cell r="D100">
            <v>-3816.5</v>
          </cell>
          <cell r="E100">
            <v>-0.3341505056253557</v>
          </cell>
          <cell r="K100">
            <v>102793.5</v>
          </cell>
          <cell r="L100">
            <v>-79830.5</v>
          </cell>
          <cell r="M100">
            <v>-0.77661038878917443</v>
          </cell>
          <cell r="R100">
            <v>0</v>
          </cell>
          <cell r="S100">
            <v>137058</v>
          </cell>
        </row>
        <row r="101">
          <cell r="C101">
            <v>0.45066631259942114</v>
          </cell>
          <cell r="D101">
            <v>-0.44924203699096815</v>
          </cell>
          <cell r="K101">
            <v>1.2705601253812046E-3</v>
          </cell>
          <cell r="L101">
            <v>1.0089620926334569E-3</v>
          </cell>
          <cell r="R101">
            <v>0</v>
          </cell>
          <cell r="S101">
            <v>1.2262753887434033E-3</v>
          </cell>
        </row>
        <row r="104">
          <cell r="C104">
            <v>149725.92328767123</v>
          </cell>
          <cell r="D104">
            <v>12352.923287671234</v>
          </cell>
          <cell r="E104">
            <v>8.250357063377281E-2</v>
          </cell>
          <cell r="K104">
            <v>1323383.967123288</v>
          </cell>
          <cell r="L104">
            <v>258323.96712328796</v>
          </cell>
          <cell r="M104">
            <v>0.19519955926685503</v>
          </cell>
          <cell r="R104">
            <v>0</v>
          </cell>
          <cell r="S104">
            <v>1762902.0000000005</v>
          </cell>
        </row>
        <row r="105">
          <cell r="C105">
            <v>149725.92328767123</v>
          </cell>
          <cell r="D105">
            <v>12352.923287671234</v>
          </cell>
          <cell r="E105">
            <v>8.250357063377281E-2</v>
          </cell>
          <cell r="K105">
            <v>1323383.967123288</v>
          </cell>
          <cell r="L105">
            <v>258323.96712328796</v>
          </cell>
          <cell r="M105">
            <v>0.19519955926685503</v>
          </cell>
          <cell r="R105">
            <v>0</v>
          </cell>
          <cell r="S105">
            <v>1762902.0000000005</v>
          </cell>
        </row>
        <row r="107">
          <cell r="C107">
            <v>1242881.9531532517</v>
          </cell>
          <cell r="D107">
            <v>-182992.95315325167</v>
          </cell>
          <cell r="E107">
            <v>-0.14723277032785753</v>
          </cell>
          <cell r="K107">
            <v>5962052.1151275327</v>
          </cell>
          <cell r="L107">
            <v>-794013.11512753274</v>
          </cell>
          <cell r="M107">
            <v>-0.13317782196383035</v>
          </cell>
          <cell r="R107">
            <v>0</v>
          </cell>
          <cell r="S107">
            <v>9521667.9999999907</v>
          </cell>
        </row>
        <row r="108">
          <cell r="C108">
            <v>0.11777227175159952</v>
          </cell>
          <cell r="D108">
            <v>-1.8705855531121127E-2</v>
          </cell>
          <cell r="K108">
            <v>7.3692847144281634E-2</v>
          </cell>
          <cell r="L108">
            <v>-9.1851169222611356E-3</v>
          </cell>
          <cell r="R108">
            <v>0</v>
          </cell>
          <cell r="S108">
            <v>8.5191576764476445E-2</v>
          </cell>
        </row>
        <row r="110">
          <cell r="C110">
            <v>0</v>
          </cell>
          <cell r="D110">
            <v>0</v>
          </cell>
          <cell r="E110" t="str">
            <v>-</v>
          </cell>
          <cell r="K110">
            <v>0</v>
          </cell>
          <cell r="L110">
            <v>0</v>
          </cell>
          <cell r="M110" t="str">
            <v>-</v>
          </cell>
          <cell r="R110">
            <v>0</v>
          </cell>
          <cell r="S110">
            <v>0</v>
          </cell>
        </row>
        <row r="111">
          <cell r="C111">
            <v>442087.78454057302</v>
          </cell>
          <cell r="D111">
            <v>-201682.21545942698</v>
          </cell>
          <cell r="E111">
            <v>-0.4562039995495904</v>
          </cell>
          <cell r="K111">
            <v>2254907.8579920889</v>
          </cell>
          <cell r="L111">
            <v>261943.85799208889</v>
          </cell>
          <cell r="M111">
            <v>0.11616610278051011</v>
          </cell>
          <cell r="R111">
            <v>0</v>
          </cell>
          <cell r="S111">
            <v>3525391.3199999984</v>
          </cell>
        </row>
        <row r="112">
          <cell r="C112">
            <v>442087.78454057302</v>
          </cell>
          <cell r="D112">
            <v>-201682.21545942698</v>
          </cell>
          <cell r="E112">
            <v>-0.4562039995495904</v>
          </cell>
          <cell r="K112">
            <v>2254907.8579920889</v>
          </cell>
          <cell r="L112">
            <v>261943.85799208889</v>
          </cell>
          <cell r="M112">
            <v>0.11616610278051011</v>
          </cell>
          <cell r="S112">
            <v>3525391.3199999984</v>
          </cell>
        </row>
        <row r="114">
          <cell r="C114">
            <v>800794.16861267865</v>
          </cell>
          <cell r="D114">
            <v>-384675.16861267865</v>
          </cell>
          <cell r="E114">
            <v>-0.48036709517890491</v>
          </cell>
          <cell r="K114">
            <v>3707144.2571354439</v>
          </cell>
          <cell r="L114">
            <v>-532069.25713544386</v>
          </cell>
          <cell r="M114">
            <v>-0.14352537161490994</v>
          </cell>
          <cell r="R114">
            <v>0</v>
          </cell>
          <cell r="S114">
            <v>5996276.6799999923</v>
          </cell>
        </row>
        <row r="115">
          <cell r="C115">
            <v>7.5881179386084199E-2</v>
          </cell>
          <cell r="D115">
            <v>-3.6987089484925448E-2</v>
          </cell>
          <cell r="K115">
            <v>4.5821473849535443E-2</v>
          </cell>
          <cell r="L115">
            <v>-6.1900234029188955E-3</v>
          </cell>
          <cell r="R115">
            <v>0</v>
          </cell>
          <cell r="S115">
            <v>5.3649451449605236E-2</v>
          </cell>
        </row>
      </sheetData>
      <sheetData sheetId="11" refreshError="1"/>
      <sheetData sheetId="12" refreshError="1"/>
      <sheetData sheetId="13"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2072231.0549999997</v>
          </cell>
          <cell r="D9">
            <v>-1132070.0549999997</v>
          </cell>
          <cell r="E9">
            <v>-0.54630493654096879</v>
          </cell>
          <cell r="K9">
            <v>17120588.717809144</v>
          </cell>
          <cell r="L9">
            <v>-5227990.7178091444</v>
          </cell>
          <cell r="M9">
            <v>-0.30536278886081147</v>
          </cell>
          <cell r="R9">
            <v>0</v>
          </cell>
          <cell r="S9">
            <v>23283495</v>
          </cell>
        </row>
        <row r="10">
          <cell r="C10">
            <v>1039385.4084602753</v>
          </cell>
          <cell r="D10">
            <v>-447584.40846027527</v>
          </cell>
          <cell r="E10">
            <v>-0.43062410229841291</v>
          </cell>
          <cell r="K10">
            <v>8607327.0058267303</v>
          </cell>
          <cell r="L10">
            <v>-2925254.0058267303</v>
          </cell>
          <cell r="M10">
            <v>-0.33985626476680619</v>
          </cell>
          <cell r="R10">
            <v>0</v>
          </cell>
          <cell r="S10">
            <v>11641747</v>
          </cell>
        </row>
        <row r="11">
          <cell r="C11">
            <v>0.50157795191438026</v>
          </cell>
          <cell r="D11">
            <v>0.12788976691250153</v>
          </cell>
          <cell r="K11">
            <v>0.50274713958131789</v>
          </cell>
          <cell r="L11">
            <v>-2.4964824901211824E-2</v>
          </cell>
          <cell r="R11">
            <v>0</v>
          </cell>
          <cell r="S11">
            <v>0.49999997852556072</v>
          </cell>
        </row>
        <row r="12">
          <cell r="C12">
            <v>541653.20258131169</v>
          </cell>
          <cell r="D12">
            <v>166332.20258131169</v>
          </cell>
          <cell r="E12">
            <v>0.30708246861393257</v>
          </cell>
          <cell r="K12">
            <v>4377826.1730297813</v>
          </cell>
          <cell r="L12">
            <v>586808.17302978132</v>
          </cell>
          <cell r="M12">
            <v>0.1340409942827096</v>
          </cell>
          <cell r="R12">
            <v>0</v>
          </cell>
          <cell r="S12">
            <v>5923555</v>
          </cell>
        </row>
        <row r="13">
          <cell r="C13">
            <v>497732.20587896358</v>
          </cell>
          <cell r="D13">
            <v>-281252.20587896358</v>
          </cell>
          <cell r="E13">
            <v>-0.56506732447077634</v>
          </cell>
          <cell r="K13">
            <v>4229500.832796949</v>
          </cell>
          <cell r="L13">
            <v>-2338445.832796949</v>
          </cell>
          <cell r="M13">
            <v>-0.55288931844246636</v>
          </cell>
          <cell r="R13">
            <v>0</v>
          </cell>
          <cell r="S13">
            <v>5718192</v>
          </cell>
        </row>
        <row r="14">
          <cell r="C14">
            <v>0.24019146160270416</v>
          </cell>
          <cell r="D14">
            <v>-9.9330271430743688E-3</v>
          </cell>
          <cell r="K14">
            <v>0.24704178708512203</v>
          </cell>
          <cell r="L14">
            <v>-8.8030694639215756E-2</v>
          </cell>
          <cell r="R14">
            <v>0</v>
          </cell>
          <cell r="S14">
            <v>0.24558993398542617</v>
          </cell>
        </row>
        <row r="17">
          <cell r="C17">
            <v>578262.05614610505</v>
          </cell>
          <cell r="D17">
            <v>-77920.056146105053</v>
          </cell>
          <cell r="E17">
            <v>-0.13474869277332904</v>
          </cell>
          <cell r="K17">
            <v>4294736.4957188312</v>
          </cell>
          <cell r="L17">
            <v>-297602.4957188312</v>
          </cell>
          <cell r="M17">
            <v>-6.9294704346935729E-2</v>
          </cell>
          <cell r="R17">
            <v>0</v>
          </cell>
          <cell r="S17">
            <v>5978071.0365952617</v>
          </cell>
        </row>
        <row r="18">
          <cell r="C18">
            <v>241477.86482172314</v>
          </cell>
          <cell r="D18">
            <v>-60860.864821723138</v>
          </cell>
          <cell r="E18">
            <v>-0.25203496339780518</v>
          </cell>
          <cell r="K18">
            <v>1793449.5060420861</v>
          </cell>
          <cell r="L18">
            <v>-176308.50604208605</v>
          </cell>
          <cell r="M18">
            <v>-9.8306924977874841E-2</v>
          </cell>
          <cell r="R18">
            <v>0</v>
          </cell>
          <cell r="S18">
            <v>2428561.7370717442</v>
          </cell>
        </row>
        <row r="19">
          <cell r="C19">
            <v>264222.09409204172</v>
          </cell>
          <cell r="D19">
            <v>-42860.09409204172</v>
          </cell>
          <cell r="E19">
            <v>-0.16221237758077647</v>
          </cell>
          <cell r="K19">
            <v>1962370.275572144</v>
          </cell>
          <cell r="L19">
            <v>-182878.27557214396</v>
          </cell>
          <cell r="M19">
            <v>-9.3192542635117323E-2</v>
          </cell>
          <cell r="R19">
            <v>0</v>
          </cell>
          <cell r="S19">
            <v>2657302.2263329937</v>
          </cell>
        </row>
        <row r="20">
          <cell r="C20">
            <v>0</v>
          </cell>
          <cell r="D20">
            <v>0</v>
          </cell>
          <cell r="E20">
            <v>0</v>
          </cell>
          <cell r="K20">
            <v>0</v>
          </cell>
          <cell r="L20">
            <v>14593</v>
          </cell>
          <cell r="M20">
            <v>0</v>
          </cell>
          <cell r="R20">
            <v>0</v>
          </cell>
          <cell r="S20">
            <v>0</v>
          </cell>
        </row>
        <row r="21">
          <cell r="C21">
            <v>1083962.01505987</v>
          </cell>
          <cell r="D21">
            <v>-181641.01505986997</v>
          </cell>
          <cell r="E21">
            <v>-0.16757138399341187</v>
          </cell>
          <cell r="K21">
            <v>8050556.2773330603</v>
          </cell>
          <cell r="L21">
            <v>-642196.27733306028</v>
          </cell>
          <cell r="M21">
            <v>-7.9770422714913705E-2</v>
          </cell>
          <cell r="R21">
            <v>0</v>
          </cell>
          <cell r="S21">
            <v>11063935</v>
          </cell>
        </row>
        <row r="23">
          <cell r="C23">
            <v>948466.75093081605</v>
          </cell>
          <cell r="D23">
            <v>-132349.75093081605</v>
          </cell>
          <cell r="E23">
            <v>-0.13954073856667015</v>
          </cell>
          <cell r="K23">
            <v>7047231.7358845472</v>
          </cell>
          <cell r="L23">
            <v>-407565.73588454723</v>
          </cell>
          <cell r="M23">
            <v>-5.7833451652968923E-2</v>
          </cell>
          <cell r="R23">
            <v>0</v>
          </cell>
          <cell r="S23">
            <v>9680943</v>
          </cell>
        </row>
        <row r="24">
          <cell r="C24">
            <v>0.87499998870203011</v>
          </cell>
          <cell r="D24">
            <v>2.9464165407205978E-2</v>
          </cell>
          <cell r="K24">
            <v>0.87537202313914031</v>
          </cell>
          <cell r="L24">
            <v>2.0867630441409268E-2</v>
          </cell>
          <cell r="R24">
            <v>0</v>
          </cell>
          <cell r="S24">
            <v>0.87499998870203055</v>
          </cell>
        </row>
        <row r="25">
          <cell r="C25">
            <v>534681.55529166665</v>
          </cell>
          <cell r="D25">
            <v>51411.555291666649</v>
          </cell>
          <cell r="E25">
            <v>9.6153597936666904E-2</v>
          </cell>
          <cell r="K25">
            <v>4502309.5825053062</v>
          </cell>
          <cell r="L25">
            <v>59042.582505306229</v>
          </cell>
          <cell r="M25">
            <v>1.3113843333814473E-2</v>
          </cell>
          <cell r="R25">
            <v>0</v>
          </cell>
          <cell r="S25">
            <v>6025378</v>
          </cell>
        </row>
        <row r="26">
          <cell r="C26">
            <v>413785.1956391494</v>
          </cell>
          <cell r="D26">
            <v>-80938.195639149402</v>
          </cell>
          <cell r="E26">
            <v>-0.19560437756630944</v>
          </cell>
          <cell r="K26">
            <v>2544922.153379241</v>
          </cell>
          <cell r="L26">
            <v>-348523.153379241</v>
          </cell>
          <cell r="M26">
            <v>-0.13694845357704133</v>
          </cell>
          <cell r="R26">
            <v>0</v>
          </cell>
          <cell r="S26">
            <v>3655565</v>
          </cell>
        </row>
        <row r="27">
          <cell r="C27">
            <v>0.38173403670081096</v>
          </cell>
          <cell r="D27">
            <v>-1.2855333888840526E-2</v>
          </cell>
          <cell r="K27">
            <v>0.31611755333537117</v>
          </cell>
          <cell r="L27">
            <v>-1.9641815115306271E-2</v>
          </cell>
          <cell r="R27">
            <v>0</v>
          </cell>
          <cell r="S27">
            <v>0.33040369452640495</v>
          </cell>
        </row>
        <row r="29">
          <cell r="C29">
            <v>387598.49169527745</v>
          </cell>
          <cell r="D29">
            <v>-71567.491695277451</v>
          </cell>
          <cell r="E29">
            <v>-0.18464336995290076</v>
          </cell>
          <cell r="K29">
            <v>3182030.4351417418</v>
          </cell>
          <cell r="L29">
            <v>-58221.435141741764</v>
          </cell>
          <cell r="M29">
            <v>-1.8296944774240768E-2</v>
          </cell>
          <cell r="R29">
            <v>0</v>
          </cell>
          <cell r="S29">
            <v>4223000</v>
          </cell>
        </row>
        <row r="30">
          <cell r="C30">
            <v>85313.245752108094</v>
          </cell>
          <cell r="D30">
            <v>-15787.245752108094</v>
          </cell>
          <cell r="E30">
            <v>-0.18505034725768818</v>
          </cell>
          <cell r="K30">
            <v>702034.14160618233</v>
          </cell>
          <cell r="L30">
            <v>-48596.141606182326</v>
          </cell>
          <cell r="M30">
            <v>-6.9221906352017762E-2</v>
          </cell>
          <cell r="R30">
            <v>0</v>
          </cell>
          <cell r="S30">
            <v>929513</v>
          </cell>
        </row>
        <row r="31">
          <cell r="C31">
            <v>0.22010726971347386</v>
          </cell>
          <cell r="D31">
            <v>-1.0986439564111827E-4</v>
          </cell>
          <cell r="K31">
            <v>0.22062458418154968</v>
          </cell>
          <cell r="L31">
            <v>-1.1444701544679109E-2</v>
          </cell>
          <cell r="R31">
            <v>0</v>
          </cell>
          <cell r="S31">
            <v>0.22010726971347383</v>
          </cell>
        </row>
        <row r="32">
          <cell r="C32">
            <v>55190.083333333328</v>
          </cell>
          <cell r="D32">
            <v>-5650.9166666666715</v>
          </cell>
          <cell r="E32">
            <v>-0.10239007309586122</v>
          </cell>
          <cell r="K32">
            <v>477917.12499999994</v>
          </cell>
          <cell r="L32">
            <v>-2953.8750000000582</v>
          </cell>
          <cell r="M32">
            <v>-6.1807264177864696E-3</v>
          </cell>
          <cell r="R32">
            <v>0</v>
          </cell>
          <cell r="S32">
            <v>633706</v>
          </cell>
        </row>
        <row r="33">
          <cell r="C33">
            <v>30123.162418774766</v>
          </cell>
          <cell r="D33">
            <v>-21438.162418774766</v>
          </cell>
          <cell r="E33">
            <v>-0.71168365793536581</v>
          </cell>
          <cell r="K33">
            <v>224117.01660618238</v>
          </cell>
          <cell r="L33">
            <v>-51550.016606182384</v>
          </cell>
          <cell r="M33">
            <v>-0.23001384449430667</v>
          </cell>
          <cell r="R33">
            <v>0</v>
          </cell>
          <cell r="S33">
            <v>295807</v>
          </cell>
        </row>
        <row r="34">
          <cell r="C34">
            <v>7.7717439732600979E-2</v>
          </cell>
          <cell r="D34">
            <v>-5.0235958485508131E-2</v>
          </cell>
          <cell r="K34">
            <v>7.0432078251382035E-2</v>
          </cell>
          <cell r="L34">
            <v>-1.518958423206139E-2</v>
          </cell>
          <cell r="R34">
            <v>0</v>
          </cell>
          <cell r="S34">
            <v>7.0046649301444469E-2</v>
          </cell>
        </row>
        <row r="36">
          <cell r="C36">
            <v>53233.619414940593</v>
          </cell>
          <cell r="D36">
            <v>100546.38058505941</v>
          </cell>
          <cell r="E36">
            <v>1.8887759594426521</v>
          </cell>
          <cell r="K36">
            <v>427211.37946608954</v>
          </cell>
          <cell r="L36">
            <v>331339.62053391046</v>
          </cell>
          <cell r="M36">
            <v>0.77558706640259567</v>
          </cell>
          <cell r="R36">
            <v>0</v>
          </cell>
          <cell r="S36">
            <v>579996</v>
          </cell>
        </row>
        <row r="37">
          <cell r="C37">
            <v>19595.889361216388</v>
          </cell>
          <cell r="D37">
            <v>9021.1106387836116</v>
          </cell>
          <cell r="E37">
            <v>0.46035729598667413</v>
          </cell>
          <cell r="K37">
            <v>157261.27619871264</v>
          </cell>
          <cell r="L37">
            <v>4932.7238012873568</v>
          </cell>
          <cell r="M37">
            <v>3.1366423575594361E-2</v>
          </cell>
          <cell r="R37">
            <v>0</v>
          </cell>
          <cell r="S37">
            <v>213503</v>
          </cell>
        </row>
        <row r="38">
          <cell r="C38">
            <v>0.3681111593873061</v>
          </cell>
          <cell r="D38">
            <v>-0.18202064046416916</v>
          </cell>
          <cell r="K38">
            <v>0.36811115938730621</v>
          </cell>
          <cell r="L38">
            <v>-0.15429033521068525</v>
          </cell>
          <cell r="R38">
            <v>0</v>
          </cell>
          <cell r="S38">
            <v>0.3681111593873061</v>
          </cell>
        </row>
        <row r="39">
          <cell r="C39">
            <v>14612.500000000004</v>
          </cell>
          <cell r="D39">
            <v>-7786.4999999999964</v>
          </cell>
          <cell r="E39">
            <v>-0.53286569717707399</v>
          </cell>
          <cell r="K39">
            <v>120943.75000000001</v>
          </cell>
          <cell r="L39">
            <v>-28553.249999999985</v>
          </cell>
          <cell r="M39">
            <v>-0.23608702392641193</v>
          </cell>
          <cell r="R39">
            <v>0</v>
          </cell>
          <cell r="S39">
            <v>162000</v>
          </cell>
        </row>
        <row r="40">
          <cell r="C40">
            <v>4983.3893612163847</v>
          </cell>
          <cell r="D40">
            <v>1234.6106387836153</v>
          </cell>
          <cell r="E40">
            <v>0.24774516885878287</v>
          </cell>
          <cell r="K40">
            <v>36317.526198712629</v>
          </cell>
          <cell r="L40">
            <v>-23620.526198712629</v>
          </cell>
          <cell r="M40">
            <v>-0.65038918315834848</v>
          </cell>
          <cell r="R40">
            <v>0</v>
          </cell>
          <cell r="S40">
            <v>51503</v>
          </cell>
        </row>
        <row r="41">
          <cell r="C41">
            <v>9.3613573827702995E-2</v>
          </cell>
          <cell r="D41">
            <v>-5.3179187041384877E-2</v>
          </cell>
          <cell r="K41">
            <v>8.5010671401358068E-2</v>
          </cell>
          <cell r="L41">
            <v>-6.8272179197142402E-2</v>
          </cell>
          <cell r="R41">
            <v>0</v>
          </cell>
          <cell r="S41">
            <v>8.8798888268194959E-2</v>
          </cell>
        </row>
        <row r="43">
          <cell r="C43">
            <v>0</v>
          </cell>
          <cell r="D43">
            <v>99868</v>
          </cell>
          <cell r="E43">
            <v>0</v>
          </cell>
          <cell r="K43">
            <v>0</v>
          </cell>
          <cell r="L43">
            <v>151291</v>
          </cell>
          <cell r="M43">
            <v>0</v>
          </cell>
          <cell r="R43">
            <v>0</v>
          </cell>
          <cell r="S43">
            <v>0</v>
          </cell>
        </row>
        <row r="44">
          <cell r="C44">
            <v>0</v>
          </cell>
          <cell r="D44">
            <v>58341</v>
          </cell>
          <cell r="E44">
            <v>0</v>
          </cell>
          <cell r="K44">
            <v>0</v>
          </cell>
          <cell r="L44">
            <v>76476</v>
          </cell>
          <cell r="M44">
            <v>0</v>
          </cell>
          <cell r="R44">
            <v>0</v>
          </cell>
          <cell r="S44">
            <v>0</v>
          </cell>
        </row>
        <row r="45">
          <cell r="C45">
            <v>0</v>
          </cell>
          <cell r="D45">
            <v>0.58418111907718184</v>
          </cell>
          <cell r="K45">
            <v>0</v>
          </cell>
          <cell r="L45">
            <v>0.50548942104950068</v>
          </cell>
          <cell r="R45">
            <v>0</v>
          </cell>
          <cell r="S45">
            <v>0</v>
          </cell>
        </row>
        <row r="46">
          <cell r="C46">
            <v>0</v>
          </cell>
          <cell r="D46">
            <v>-78761</v>
          </cell>
          <cell r="E46">
            <v>0</v>
          </cell>
          <cell r="K46">
            <v>0</v>
          </cell>
          <cell r="L46">
            <v>-208686</v>
          </cell>
          <cell r="M46">
            <v>0</v>
          </cell>
          <cell r="R46">
            <v>0</v>
          </cell>
          <cell r="S46">
            <v>0</v>
          </cell>
        </row>
        <row r="47">
          <cell r="C47">
            <v>0</v>
          </cell>
          <cell r="D47">
            <v>-20420</v>
          </cell>
          <cell r="E47">
            <v>0</v>
          </cell>
          <cell r="K47">
            <v>0</v>
          </cell>
          <cell r="L47">
            <v>-132210</v>
          </cell>
          <cell r="M47">
            <v>0</v>
          </cell>
          <cell r="R47">
            <v>0</v>
          </cell>
          <cell r="S47">
            <v>0</v>
          </cell>
        </row>
        <row r="48">
          <cell r="C48">
            <v>0</v>
          </cell>
          <cell r="D48">
            <v>-0.20446990026835424</v>
          </cell>
          <cell r="K48">
            <v>0</v>
          </cell>
          <cell r="L48">
            <v>-0.87387881632086506</v>
          </cell>
          <cell r="R48">
            <v>0</v>
          </cell>
          <cell r="S48">
            <v>0</v>
          </cell>
        </row>
        <row r="50">
          <cell r="C50">
            <v>0</v>
          </cell>
          <cell r="D50">
            <v>-15363</v>
          </cell>
          <cell r="E50" t="str">
            <v>-</v>
          </cell>
          <cell r="K50">
            <v>0</v>
          </cell>
          <cell r="L50">
            <v>242896</v>
          </cell>
          <cell r="M50" t="str">
            <v>-</v>
          </cell>
          <cell r="R50">
            <v>0</v>
          </cell>
          <cell r="S50">
            <v>0</v>
          </cell>
        </row>
        <row r="51">
          <cell r="C51">
            <v>0</v>
          </cell>
          <cell r="D51">
            <v>-18039</v>
          </cell>
          <cell r="E51" t="str">
            <v>-</v>
          </cell>
          <cell r="K51">
            <v>0</v>
          </cell>
          <cell r="L51">
            <v>237760</v>
          </cell>
          <cell r="M51" t="str">
            <v>-</v>
          </cell>
          <cell r="R51">
            <v>0</v>
          </cell>
          <cell r="S51">
            <v>0</v>
          </cell>
        </row>
        <row r="52">
          <cell r="C52">
            <v>0</v>
          </cell>
          <cell r="D52">
            <v>1.1741847295450107</v>
          </cell>
          <cell r="K52">
            <v>0</v>
          </cell>
          <cell r="L52">
            <v>0.97885514788222117</v>
          </cell>
          <cell r="R52">
            <v>0</v>
          </cell>
          <cell r="S52">
            <v>0</v>
          </cell>
        </row>
        <row r="53">
          <cell r="C53">
            <v>0</v>
          </cell>
          <cell r="D53">
            <v>-118920</v>
          </cell>
          <cell r="E53" t="str">
            <v>-</v>
          </cell>
          <cell r="K53">
            <v>0</v>
          </cell>
          <cell r="L53">
            <v>-486237</v>
          </cell>
          <cell r="M53" t="str">
            <v>-</v>
          </cell>
          <cell r="R53">
            <v>0</v>
          </cell>
          <cell r="S53">
            <v>0</v>
          </cell>
        </row>
        <row r="54">
          <cell r="C54">
            <v>0</v>
          </cell>
          <cell r="D54">
            <v>-136959</v>
          </cell>
          <cell r="E54" t="str">
            <v>-</v>
          </cell>
          <cell r="K54">
            <v>0</v>
          </cell>
          <cell r="L54">
            <v>-248477</v>
          </cell>
          <cell r="M54">
            <v>0</v>
          </cell>
          <cell r="R54">
            <v>0</v>
          </cell>
          <cell r="S54">
            <v>0</v>
          </cell>
        </row>
        <row r="55">
          <cell r="C55">
            <v>0</v>
          </cell>
          <cell r="D55">
            <v>8.9148603788322589</v>
          </cell>
          <cell r="K55">
            <v>0</v>
          </cell>
          <cell r="L55">
            <v>-1.0229769119293854</v>
          </cell>
          <cell r="R55">
            <v>0</v>
          </cell>
          <cell r="S55">
            <v>0</v>
          </cell>
        </row>
        <row r="58">
          <cell r="C58">
            <v>3597025.1811700873</v>
          </cell>
          <cell r="D58">
            <v>-1200227.1811700873</v>
          </cell>
          <cell r="E58">
            <v>-0.33367216539186467</v>
          </cell>
          <cell r="K58">
            <v>28780386.809750039</v>
          </cell>
          <cell r="L58">
            <v>-5202881.8097500391</v>
          </cell>
          <cell r="M58">
            <v>-0.18077873115963261</v>
          </cell>
          <cell r="R58">
            <v>0</v>
          </cell>
          <cell r="S58">
            <v>39150426</v>
          </cell>
        </row>
        <row r="59">
          <cell r="C59">
            <v>2092761.2945044157</v>
          </cell>
          <cell r="D59">
            <v>-546398.29450441571</v>
          </cell>
          <cell r="E59">
            <v>-0.26108964072455654</v>
          </cell>
          <cell r="K59">
            <v>16513854.159516172</v>
          </cell>
          <cell r="L59">
            <v>-3062247.1595161725</v>
          </cell>
          <cell r="M59">
            <v>-0.18543503714737244</v>
          </cell>
          <cell r="R59">
            <v>0</v>
          </cell>
          <cell r="S59">
            <v>22465706</v>
          </cell>
        </row>
        <row r="60">
          <cell r="C60">
            <v>0.58180334835010938</v>
          </cell>
          <cell r="D60">
            <v>6.33753442222309E-2</v>
          </cell>
          <cell r="K60">
            <v>0.57378847159627866</v>
          </cell>
          <cell r="L60">
            <v>-3.2613102193644883E-3</v>
          </cell>
          <cell r="R60">
            <v>0</v>
          </cell>
          <cell r="S60">
            <v>0.57383043545937407</v>
          </cell>
        </row>
        <row r="62">
          <cell r="C62">
            <v>1146137.3412063115</v>
          </cell>
          <cell r="D62">
            <v>6625.3412063114811</v>
          </cell>
          <cell r="E62">
            <v>5.7805822811237426E-3</v>
          </cell>
          <cell r="K62">
            <v>9478996.6305350885</v>
          </cell>
          <cell r="L62">
            <v>-80579.36946491152</v>
          </cell>
          <cell r="M62">
            <v>-8.500833221665869E-3</v>
          </cell>
          <cell r="R62">
            <v>0</v>
          </cell>
          <cell r="S62">
            <v>12744639</v>
          </cell>
        </row>
        <row r="63">
          <cell r="C63">
            <v>0.31863478387812705</v>
          </cell>
          <cell r="K63">
            <v>0.32935612343208165</v>
          </cell>
          <cell r="L63">
            <v>7.6097125331941518E-2</v>
          </cell>
          <cell r="R63">
            <v>0</v>
          </cell>
          <cell r="S63">
            <v>0.3255300210526445</v>
          </cell>
        </row>
        <row r="64">
          <cell r="C64">
            <v>946623.95329810423</v>
          </cell>
          <cell r="D64">
            <v>-539772.95329810423</v>
          </cell>
          <cell r="E64">
            <v>-0.57020842481060974</v>
          </cell>
          <cell r="K64">
            <v>7034857.528981084</v>
          </cell>
          <cell r="L64">
            <v>-3142826.528981084</v>
          </cell>
          <cell r="M64">
            <v>-0.44675055834944327</v>
          </cell>
          <cell r="R64">
            <v>0</v>
          </cell>
          <cell r="S64">
            <v>9721067</v>
          </cell>
        </row>
        <row r="65">
          <cell r="C65">
            <v>0.26316856447198239</v>
          </cell>
          <cell r="D65">
            <v>-9.3420842719878133E-2</v>
          </cell>
          <cell r="K65">
            <v>0.24443234816419698</v>
          </cell>
          <cell r="L65">
            <v>-7.9358435551306006E-2</v>
          </cell>
          <cell r="R65">
            <v>0</v>
          </cell>
          <cell r="S65">
            <v>0.24830041440672956</v>
          </cell>
        </row>
        <row r="66">
          <cell r="C66">
            <v>203839.0405</v>
          </cell>
          <cell r="D66">
            <v>9484.0405000000028</v>
          </cell>
          <cell r="E66">
            <v>4.6527105292177837E-2</v>
          </cell>
          <cell r="K66">
            <v>1782279.6745673926</v>
          </cell>
          <cell r="L66">
            <v>100416.67456739256</v>
          </cell>
          <cell r="M66">
            <v>5.6341704391465047E-2</v>
          </cell>
          <cell r="R66">
            <v>0</v>
          </cell>
          <cell r="S66">
            <v>2380121</v>
          </cell>
        </row>
        <row r="67">
          <cell r="C67">
            <v>5.6668783295448763E-2</v>
          </cell>
          <cell r="D67">
            <v>2.4420653528180097E-2</v>
          </cell>
          <cell r="K67">
            <v>6.1926883969592894E-2</v>
          </cell>
          <cell r="L67">
            <v>9.4064907874053527E-3</v>
          </cell>
          <cell r="R67">
            <v>0</v>
          </cell>
          <cell r="S67">
            <v>6.0794255469914939E-2</v>
          </cell>
        </row>
        <row r="68">
          <cell r="C68">
            <v>742784.91279810423</v>
          </cell>
          <cell r="D68">
            <v>-530288.91279810423</v>
          </cell>
          <cell r="E68">
            <v>-0.71391987594427841</v>
          </cell>
          <cell r="K68">
            <v>5252577.8544136919</v>
          </cell>
          <cell r="L68">
            <v>-3042409.8544136919</v>
          </cell>
          <cell r="M68">
            <v>-0.57922222930159584</v>
          </cell>
          <cell r="R68">
            <v>0</v>
          </cell>
          <cell r="S68">
            <v>7340946</v>
          </cell>
        </row>
        <row r="69">
          <cell r="C69">
            <v>0.20649978117653361</v>
          </cell>
          <cell r="D69">
            <v>-0.1178414962480582</v>
          </cell>
          <cell r="K69">
            <v>0.18250546419460409</v>
          </cell>
          <cell r="L69">
            <v>-8.8764926338711359E-2</v>
          </cell>
          <cell r="R69">
            <v>0</v>
          </cell>
          <cell r="S69">
            <v>0.18750615893681463</v>
          </cell>
        </row>
        <row r="71">
          <cell r="C71">
            <v>97860.756297356755</v>
          </cell>
          <cell r="D71">
            <v>55119.756297356755</v>
          </cell>
          <cell r="E71">
            <v>0.56324678433785569</v>
          </cell>
          <cell r="K71">
            <v>845645.88955707254</v>
          </cell>
          <cell r="L71">
            <v>298478.88955707254</v>
          </cell>
          <cell r="M71">
            <v>0.35295966461021655</v>
          </cell>
          <cell r="R71">
            <v>0</v>
          </cell>
          <cell r="S71">
            <v>967791.67499999993</v>
          </cell>
        </row>
        <row r="72">
          <cell r="C72">
            <v>79805.050288880841</v>
          </cell>
          <cell r="D72">
            <v>31686.050288880841</v>
          </cell>
          <cell r="E72">
            <v>0.39704317175645748</v>
          </cell>
          <cell r="K72">
            <v>738702.75816984323</v>
          </cell>
          <cell r="L72">
            <v>118312.75816984323</v>
          </cell>
          <cell r="M72">
            <v>0.16016287588118178</v>
          </cell>
          <cell r="R72">
            <v>0</v>
          </cell>
          <cell r="S72">
            <v>1031910.5499999999</v>
          </cell>
        </row>
        <row r="73">
          <cell r="C73">
            <v>0</v>
          </cell>
          <cell r="D73">
            <v>-995</v>
          </cell>
          <cell r="E73">
            <v>0</v>
          </cell>
          <cell r="K73">
            <v>0</v>
          </cell>
          <cell r="L73">
            <v>-1344</v>
          </cell>
          <cell r="M73" t="str">
            <v>-</v>
          </cell>
          <cell r="S73">
            <v>0</v>
          </cell>
        </row>
        <row r="74">
          <cell r="C74">
            <v>44231.958333333328</v>
          </cell>
          <cell r="D74">
            <v>-17651.041666666672</v>
          </cell>
          <cell r="E74">
            <v>0</v>
          </cell>
          <cell r="K74">
            <v>393404.37499999994</v>
          </cell>
          <cell r="L74">
            <v>2990.3749999999418</v>
          </cell>
          <cell r="M74">
            <v>7.601275405236513E-3</v>
          </cell>
          <cell r="R74">
            <v>0</v>
          </cell>
          <cell r="S74">
            <v>539943.35</v>
          </cell>
        </row>
        <row r="75">
          <cell r="C75">
            <v>50657.076450519482</v>
          </cell>
          <cell r="D75">
            <v>-17586.923549480518</v>
          </cell>
          <cell r="E75">
            <v>-0.39760671270634118</v>
          </cell>
          <cell r="K75">
            <v>495530.1568704932</v>
          </cell>
          <cell r="L75">
            <v>-48547.8431295068</v>
          </cell>
          <cell r="M75">
            <v>-9.7971520918341964E-2</v>
          </cell>
          <cell r="R75">
            <v>0</v>
          </cell>
          <cell r="S75">
            <v>840088.97499999998</v>
          </cell>
        </row>
        <row r="76">
          <cell r="C76">
            <v>49920.985833333332</v>
          </cell>
          <cell r="D76">
            <v>3768.9858333333323</v>
          </cell>
          <cell r="E76">
            <v>7.4401961135968434E-2</v>
          </cell>
          <cell r="K76">
            <v>439128.73916666664</v>
          </cell>
          <cell r="L76">
            <v>-12464.260833333363</v>
          </cell>
          <cell r="M76">
            <v>-2.8384069913043621E-2</v>
          </cell>
          <cell r="R76">
            <v>0</v>
          </cell>
          <cell r="S76">
            <v>515431.49999999994</v>
          </cell>
        </row>
        <row r="77">
          <cell r="C77">
            <v>4668.4333333333334</v>
          </cell>
          <cell r="D77">
            <v>426.43333333333339</v>
          </cell>
          <cell r="E77">
            <v>8.5421657087668031E-3</v>
          </cell>
          <cell r="K77">
            <v>38085.816666666666</v>
          </cell>
          <cell r="L77">
            <v>-6372.1833333333343</v>
          </cell>
          <cell r="M77">
            <v>-0.16731119064883737</v>
          </cell>
          <cell r="R77">
            <v>0</v>
          </cell>
          <cell r="S77">
            <v>52219.649999999994</v>
          </cell>
        </row>
        <row r="78">
          <cell r="C78">
            <v>47557.831333333335</v>
          </cell>
          <cell r="D78">
            <v>17790.831333333335</v>
          </cell>
          <cell r="E78">
            <v>3.8108783103539379</v>
          </cell>
          <cell r="K78">
            <v>401333.31783333345</v>
          </cell>
          <cell r="L78">
            <v>101115.31783333345</v>
          </cell>
          <cell r="M78">
            <v>0.25194847609269466</v>
          </cell>
          <cell r="R78">
            <v>0</v>
          </cell>
          <cell r="S78">
            <v>513837.62499999994</v>
          </cell>
        </row>
        <row r="79">
          <cell r="C79">
            <v>23749.377005262344</v>
          </cell>
          <cell r="D79">
            <v>-7595.622994737656</v>
          </cell>
          <cell r="E79">
            <v>-0.15971340117466365</v>
          </cell>
          <cell r="K79">
            <v>232297.24009323056</v>
          </cell>
          <cell r="L79">
            <v>-43263.759906769439</v>
          </cell>
          <cell r="M79">
            <v>-0.18624310770720259</v>
          </cell>
          <cell r="R79">
            <v>0</v>
          </cell>
          <cell r="S79">
            <v>324000</v>
          </cell>
        </row>
        <row r="80">
          <cell r="C80">
            <v>0</v>
          </cell>
          <cell r="D80">
            <v>0</v>
          </cell>
          <cell r="E80">
            <v>0</v>
          </cell>
          <cell r="K80">
            <v>0</v>
          </cell>
          <cell r="L80">
            <v>0</v>
          </cell>
          <cell r="M80" t="str">
            <v>-</v>
          </cell>
          <cell r="R80">
            <v>0</v>
          </cell>
          <cell r="S80">
            <v>0</v>
          </cell>
        </row>
        <row r="81">
          <cell r="C81">
            <v>398451.46887535282</v>
          </cell>
          <cell r="D81">
            <v>64963.468875352817</v>
          </cell>
          <cell r="E81">
            <v>0.16303985290533657</v>
          </cell>
          <cell r="K81">
            <v>3584128.2933573066</v>
          </cell>
          <cell r="L81">
            <v>408905.29335730663</v>
          </cell>
          <cell r="M81">
            <v>0.11408779482452033</v>
          </cell>
          <cell r="R81">
            <v>0</v>
          </cell>
          <cell r="S81">
            <v>4785223.3249999993</v>
          </cell>
        </row>
        <row r="82">
          <cell r="C82">
            <v>0.11077249916436208</v>
          </cell>
          <cell r="D82">
            <v>2.8366468741986312E-2</v>
          </cell>
          <cell r="K82">
            <v>0.12453370821767754</v>
          </cell>
          <cell r="L82">
            <v>1.013800534997944E-2</v>
          </cell>
          <cell r="R82">
            <v>0</v>
          </cell>
          <cell r="S82">
            <v>0.12222659658926825</v>
          </cell>
        </row>
        <row r="83">
          <cell r="C83">
            <v>344333.44392275141</v>
          </cell>
          <cell r="D83">
            <v>-465325.44392275141</v>
          </cell>
          <cell r="E83">
            <v>-1.3513803324522367</v>
          </cell>
          <cell r="K83">
            <v>1668449.5610563853</v>
          </cell>
          <cell r="L83">
            <v>-2633504.5610563853</v>
          </cell>
          <cell r="M83">
            <v>-1.5784142490882205</v>
          </cell>
          <cell r="R83">
            <v>0</v>
          </cell>
          <cell r="S83">
            <v>2555722.6750000007</v>
          </cell>
        </row>
        <row r="84">
          <cell r="C84">
            <v>9.5727282012171552E-2</v>
          </cell>
          <cell r="D84">
            <v>-0.14620796499004451</v>
          </cell>
          <cell r="K84">
            <v>5.7971755976926567E-2</v>
          </cell>
          <cell r="L84">
            <v>-9.8902931688690812E-2</v>
          </cell>
          <cell r="R84">
            <v>0</v>
          </cell>
          <cell r="S84">
            <v>6.527956234754638E-2</v>
          </cell>
        </row>
        <row r="86">
          <cell r="C86">
            <v>44855.333333333336</v>
          </cell>
          <cell r="D86">
            <v>7082.3333333333358</v>
          </cell>
          <cell r="E86">
            <v>0.15789278123745973</v>
          </cell>
          <cell r="K86">
            <v>403697.66666666663</v>
          </cell>
          <cell r="L86">
            <v>67996.666666666628</v>
          </cell>
          <cell r="M86">
            <v>0.16843462888481719</v>
          </cell>
          <cell r="S86">
            <v>538264</v>
          </cell>
        </row>
        <row r="87">
          <cell r="C87">
            <v>389188.77725608472</v>
          </cell>
          <cell r="D87">
            <v>-472407.77725608472</v>
          </cell>
          <cell r="E87">
            <v>-1.2138268235449199</v>
          </cell>
          <cell r="K87">
            <v>2072147.2277230518</v>
          </cell>
          <cell r="L87">
            <v>-2701501.2277230518</v>
          </cell>
          <cell r="M87">
            <v>-1.3037206968597286</v>
          </cell>
          <cell r="S87">
            <v>3093986.6750000007</v>
          </cell>
        </row>
        <row r="88">
          <cell r="C88">
            <v>0.10819740136750566</v>
          </cell>
          <cell r="D88">
            <v>-0.14291830817734114</v>
          </cell>
          <cell r="K88">
            <v>7.1998588532557972E-2</v>
          </cell>
          <cell r="L88">
            <v>-9.8691574071104141E-2</v>
          </cell>
          <cell r="S88">
            <v>7.9028173920764E-2</v>
          </cell>
        </row>
        <row r="90">
          <cell r="C90">
            <v>13333</v>
          </cell>
          <cell r="D90">
            <v>-2967</v>
          </cell>
          <cell r="E90">
            <v>-0.2225305632640816</v>
          </cell>
          <cell r="K90">
            <v>224664</v>
          </cell>
          <cell r="L90">
            <v>-30553</v>
          </cell>
          <cell r="M90">
            <v>-0.13599419577680447</v>
          </cell>
          <cell r="R90">
            <v>0</v>
          </cell>
          <cell r="S90">
            <v>264663</v>
          </cell>
        </row>
        <row r="91">
          <cell r="C91">
            <v>44855.333333333336</v>
          </cell>
          <cell r="D91">
            <v>7082.3333333333358</v>
          </cell>
          <cell r="E91">
            <v>0.15789278123745973</v>
          </cell>
          <cell r="K91">
            <v>403697.66666666663</v>
          </cell>
          <cell r="L91">
            <v>67996.666666666628</v>
          </cell>
          <cell r="M91">
            <v>0.16843462888481719</v>
          </cell>
          <cell r="S91">
            <v>538264</v>
          </cell>
        </row>
        <row r="93">
          <cell r="C93">
            <v>331000.44392275141</v>
          </cell>
          <cell r="D93">
            <v>-468292.44392275141</v>
          </cell>
          <cell r="E93">
            <v>-1.4147788999099986</v>
          </cell>
          <cell r="K93">
            <v>1443785.5610563853</v>
          </cell>
          <cell r="L93">
            <v>-2664057.5610563853</v>
          </cell>
          <cell r="M93">
            <v>-1.8451892254048825</v>
          </cell>
          <cell r="S93">
            <v>2291059.6750000007</v>
          </cell>
        </row>
        <row r="96">
          <cell r="C96">
            <v>0</v>
          </cell>
          <cell r="D96">
            <v>-24435</v>
          </cell>
          <cell r="E96" t="str">
            <v>-</v>
          </cell>
          <cell r="K96">
            <v>0</v>
          </cell>
          <cell r="L96">
            <v>-313162</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S98">
            <v>0</v>
          </cell>
        </row>
        <row r="99">
          <cell r="C99">
            <v>0</v>
          </cell>
          <cell r="D99">
            <v>-24435</v>
          </cell>
          <cell r="E99">
            <v>0</v>
          </cell>
          <cell r="K99">
            <v>0</v>
          </cell>
          <cell r="L99">
            <v>-313162</v>
          </cell>
          <cell r="M99">
            <v>0</v>
          </cell>
          <cell r="R99">
            <v>0</v>
          </cell>
          <cell r="S99">
            <v>0</v>
          </cell>
        </row>
        <row r="100">
          <cell r="C100">
            <v>0</v>
          </cell>
          <cell r="D100">
            <v>1.0194851631217984E-2</v>
          </cell>
          <cell r="K100">
            <v>0</v>
          </cell>
          <cell r="L100">
            <v>1.3282236606460269E-2</v>
          </cell>
          <cell r="R100">
            <v>0</v>
          </cell>
          <cell r="S100">
            <v>0</v>
          </cell>
        </row>
        <row r="103">
          <cell r="C103">
            <v>8595.454545454546</v>
          </cell>
          <cell r="D103">
            <v>-18020.545454545456</v>
          </cell>
          <cell r="E103">
            <v>-2.0965203595980961</v>
          </cell>
          <cell r="K103">
            <v>84213.636363636353</v>
          </cell>
          <cell r="L103">
            <v>-95572.363636363647</v>
          </cell>
          <cell r="M103">
            <v>-1.1348799050035088</v>
          </cell>
          <cell r="S103">
            <v>110000</v>
          </cell>
        </row>
        <row r="104">
          <cell r="C104">
            <v>8595.454545454546</v>
          </cell>
          <cell r="D104">
            <v>-18020.545454545456</v>
          </cell>
          <cell r="E104">
            <v>-2.0965203595980961</v>
          </cell>
          <cell r="K104">
            <v>84213.636363636353</v>
          </cell>
          <cell r="L104">
            <v>-95572.363636363647</v>
          </cell>
          <cell r="M104">
            <v>-1.1348799050035088</v>
          </cell>
          <cell r="S104">
            <v>110000</v>
          </cell>
        </row>
        <row r="106">
          <cell r="C106">
            <v>322404.98937729688</v>
          </cell>
          <cell r="D106">
            <v>-510747.98937729688</v>
          </cell>
          <cell r="E106">
            <v>-1.5841814060128896</v>
          </cell>
          <cell r="K106">
            <v>1359571.924692749</v>
          </cell>
          <cell r="L106">
            <v>-3072791.924692749</v>
          </cell>
          <cell r="M106">
            <v>-2.2601172243146843</v>
          </cell>
          <cell r="S106">
            <v>2181059.6750000007</v>
          </cell>
        </row>
        <row r="107">
          <cell r="C107">
            <v>8.9631007051338127E-2</v>
          </cell>
          <cell r="D107">
            <v>-0.16821209732260839</v>
          </cell>
          <cell r="K107">
            <v>4.7239529255811173E-2</v>
          </cell>
          <cell r="L107">
            <v>-0.11990285813645396</v>
          </cell>
          <cell r="S107">
            <v>5.5709730336012196E-2</v>
          </cell>
        </row>
        <row r="109">
          <cell r="C109">
            <v>0</v>
          </cell>
          <cell r="D109">
            <v>0</v>
          </cell>
          <cell r="E109" t="str">
            <v>-</v>
          </cell>
          <cell r="K109">
            <v>0</v>
          </cell>
          <cell r="L109">
            <v>0</v>
          </cell>
          <cell r="M109" t="str">
            <v>-</v>
          </cell>
          <cell r="R109">
            <v>0</v>
          </cell>
          <cell r="S109">
            <v>0</v>
          </cell>
        </row>
        <row r="110">
          <cell r="C110">
            <v>110793.53292832855</v>
          </cell>
          <cell r="D110">
            <v>167568.53292832855</v>
          </cell>
          <cell r="E110">
            <v>1.5124396568952025</v>
          </cell>
          <cell r="K110">
            <v>522797.87399081286</v>
          </cell>
          <cell r="L110">
            <v>974030.8739908128</v>
          </cell>
          <cell r="M110">
            <v>1.8631117731131581</v>
          </cell>
          <cell r="R110">
            <v>0</v>
          </cell>
          <cell r="S110">
            <v>807088.48275000032</v>
          </cell>
        </row>
        <row r="111">
          <cell r="C111">
            <v>110793.53292832855</v>
          </cell>
          <cell r="D111">
            <v>167568.53292832855</v>
          </cell>
          <cell r="E111">
            <v>1.5124396568952025</v>
          </cell>
          <cell r="K111">
            <v>522797.87399081286</v>
          </cell>
          <cell r="L111">
            <v>974030.8739908128</v>
          </cell>
          <cell r="M111">
            <v>1.8631117731131581</v>
          </cell>
          <cell r="S111">
            <v>807088.48275000032</v>
          </cell>
        </row>
        <row r="113">
          <cell r="C113">
            <v>211611.45644896833</v>
          </cell>
          <cell r="D113">
            <v>-343179.45644896833</v>
          </cell>
          <cell r="E113">
            <v>-1.6217432751885463</v>
          </cell>
          <cell r="K113">
            <v>836774.05070193624</v>
          </cell>
          <cell r="L113">
            <v>-2098761.0507019362</v>
          </cell>
          <cell r="M113">
            <v>-2.5081574278520824</v>
          </cell>
          <cell r="R113">
            <v>0</v>
          </cell>
          <cell r="S113">
            <v>1373971.1922500003</v>
          </cell>
        </row>
        <row r="114">
          <cell r="C114">
            <v>5.8829573269801962E-2</v>
          </cell>
          <cell r="D114">
            <v>-0.11372280999646812</v>
          </cell>
          <cell r="K114">
            <v>2.9074454635837597E-2</v>
          </cell>
          <cell r="L114">
            <v>-8.2599498952443617E-2</v>
          </cell>
          <cell r="R114">
            <v>0</v>
          </cell>
          <cell r="S114">
            <v>3.5094667737459624E-2</v>
          </cell>
        </row>
        <row r="117">
          <cell r="C117">
            <v>211611.45644896833</v>
          </cell>
          <cell r="K117">
            <v>836774.05070193624</v>
          </cell>
        </row>
      </sheetData>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Q1"/>
      <sheetName val="Trial Balance Q2"/>
      <sheetName val="Trial Balance Q3"/>
      <sheetName val="Trial Balance Q4"/>
      <sheetName val="Q4 97"/>
      <sheetName val="PR"/>
      <sheetName val="Trial Balance YTD"/>
      <sheetName val="Reporting Packag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 val="ValueList_Helper"/>
      <sheetName val="LC"/>
      <sheetName val="Advances"/>
      <sheetName val=""/>
      <sheetName val="Lookups"/>
      <sheetName val="PY Mele li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1191100-Staff loan"/>
      <sheetName val="Profit &amp; Loss"/>
      <sheetName val="PickList"/>
      <sheetName val="1999"/>
      <sheetName val="Index"/>
      <sheetName val="INCOME"/>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1191100-Staff_loan"/>
      <sheetName val="Profit_&amp;_Loss"/>
      <sheetName val="Client_Commission_Grid"/>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INT96"/>
      <sheetName val="403A_2007_Q1"/>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REF"/>
      <sheetName val="General Assumptions"/>
      <sheetName val="Music Model"/>
      <sheetName val="Global Scorecards"/>
      <sheetName val="Scorecard"/>
      <sheetName val="New Music Model"/>
      <sheetName val="Category Model"/>
      <sheetName val="2Q98 Universe"/>
      <sheetName val="Credit Calc"/>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Global Assumptions"/>
      <sheetName val="SLICE"/>
      <sheetName val="VO"/>
      <sheetName val="FR and EBITDA by Mkt - MTD"/>
      <sheetName val="FR and EBITDA by Mkt - QTD"/>
      <sheetName val="FR and EBITDA by Mkt - YTD"/>
      <sheetName val="Trended - Fee Revenue"/>
      <sheetName val="Interim --&gt; Top"/>
      <sheetName val="prior_ytd4"/>
      <sheetName val="prior_yr_-_mo4"/>
      <sheetName val="curr_mo4"/>
      <sheetName val="pg_44"/>
      <sheetName val="AP_seg4"/>
      <sheetName val="AP_p_4-5_4"/>
      <sheetName val="AP_MDA4"/>
      <sheetName val="AP_seg_input4"/>
      <sheetName val="AP_p_4-5_input4"/>
      <sheetName val="AP_MDA_input4"/>
      <sheetName val="Schedule_1a4"/>
      <sheetName val="Schedule_1b4"/>
      <sheetName val="Schedule_1c4"/>
      <sheetName val="1191100-Staff_loan4"/>
      <sheetName val="Profit_&amp;_Loss4"/>
      <sheetName val="Client_Commission_Grid4"/>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General_Assumptions2"/>
      <sheetName val="Music_Model2"/>
      <sheetName val="Global_Scorecards2"/>
      <sheetName val="New_Music_Model2"/>
      <sheetName val="Category_Model2"/>
      <sheetName val="2Q98_Universe2"/>
      <sheetName val="Credit_Calc2"/>
      <sheetName val="Journal_Info2"/>
      <sheetName val="prior_ytd5"/>
      <sheetName val="prior_yr_-_mo5"/>
      <sheetName val="curr_mo5"/>
      <sheetName val="pg_45"/>
      <sheetName val="AP_seg5"/>
      <sheetName val="AP_p_4-5_5"/>
      <sheetName val="AP_MDA5"/>
      <sheetName val="AP_seg_input5"/>
      <sheetName val="AP_p_4-5_input5"/>
      <sheetName val="AP_MDA_input5"/>
      <sheetName val="Schedule_1a5"/>
      <sheetName val="Schedule_1b5"/>
      <sheetName val="Schedule_1c5"/>
      <sheetName val="1191100-Staff_loan5"/>
      <sheetName val="Profit_&amp;_Loss5"/>
      <sheetName val="Client_Commission_Grid5"/>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General_Assumptions3"/>
      <sheetName val="Music_Model3"/>
      <sheetName val="Global_Scorecards3"/>
      <sheetName val="New_Music_Model3"/>
      <sheetName val="Category_Model3"/>
      <sheetName val="2Q98_Universe3"/>
      <sheetName val="Credit_Calc3"/>
      <sheetName val="Journal_Info3"/>
      <sheetName val="Reduction %"/>
      <sheetName val="prior_ytd6"/>
      <sheetName val="prior_yr_-_mo6"/>
      <sheetName val="curr_mo6"/>
      <sheetName val="pg_46"/>
      <sheetName val="AP_seg6"/>
      <sheetName val="AP_p_4-5_6"/>
      <sheetName val="AP_MDA6"/>
      <sheetName val="AP_seg_input6"/>
      <sheetName val="AP_p_4-5_input6"/>
      <sheetName val="AP_MDA_input6"/>
      <sheetName val="Schedule_1a6"/>
      <sheetName val="Schedule_1b6"/>
      <sheetName val="Schedule_1c6"/>
      <sheetName val="1191100-Staff_loan6"/>
      <sheetName val="Profit_&amp;_Loss6"/>
      <sheetName val="Client_Commission_Grid6"/>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General_Assumptions4"/>
      <sheetName val="Music_Model4"/>
      <sheetName val="Global_Scorecards4"/>
      <sheetName val="New_Music_Model4"/>
      <sheetName val="Category_Model4"/>
      <sheetName val="2Q98_Universe4"/>
      <sheetName val="Credit_Calc4"/>
      <sheetName val="Journal_Info4"/>
      <sheetName val="1219-Qtrly_Joint_Venture"/>
      <sheetName val="1218-Qtrly_Joint_Venture"/>
      <sheetName val="1219-Qtrly_Joint_Venture_(2)"/>
      <sheetName val="1219-Qtrly_Minority_Interest"/>
      <sheetName val="EIE_Summary_(2)"/>
      <sheetName val="NCI_YTD_Dec19"/>
      <sheetName val="NCI_YTD_Sep19"/>
      <sheetName val="Minority_Interest_Dec_18"/>
      <sheetName val="Global_Assumptions"/>
      <sheetName val="FR_and_EBITDA_by_Mkt_-_MTD"/>
      <sheetName val="FR_and_EBITDA_by_Mkt_-_QTD"/>
      <sheetName val="FR_and_EBITDA_by_Mkt_-_YTD"/>
      <sheetName val="Trended_-_Fee_Revenue"/>
      <sheetName val="Interim_--&gt;_Top"/>
      <sheetName val="Reduction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sheetData sheetId="192"/>
      <sheetData sheetId="193"/>
      <sheetData sheetId="194"/>
      <sheetData sheetId="195"/>
      <sheetData sheetId="196"/>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pping"/>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 val="summary"/>
      <sheetName val="Entry Sheet"/>
      <sheetName val="BEV"/>
      <sheetName val="TRin"/>
      <sheetName val="Notes"/>
      <sheetName val="Compco"/>
      <sheetName val="Suppliers"/>
      <sheetName val="Index"/>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Storage"/>
      <sheetName val="FFgrapes"/>
      <sheetName val="FFwinemaking"/>
      <sheetName val="FFppe"/>
      <sheetName val="FFsales"/>
      <sheetName val="Input"/>
      <sheetName val="PerCaseCalcs"/>
      <sheetName val="COGS"/>
      <sheetName val="Taxes"/>
      <sheetName val="CF"/>
      <sheetName val="BS"/>
      <sheetName val="2241101"/>
      <sheetName val="51512"/>
      <sheetName val="51513"/>
      <sheetName val="5111199"/>
      <sheetName val="Advances"/>
      <sheetName val="O-1 (277)"/>
      <sheetName val="O-1 (425)"/>
      <sheetName val="O-1 (521)"/>
      <sheetName val="O-1 (626) "/>
      <sheetName val="PM3,4,5"/>
      <sheetName val="WFS"/>
      <sheetName val="Menu"/>
      <sheetName val="Sum"/>
      <sheetName val="Comp"/>
      <sheetName val="TB 3-07"/>
      <sheetName val="IncStmt 3-07"/>
      <sheetName val="BalSheet 3-07"/>
      <sheetName val="RealtyRates.data"/>
      <sheetName val="Attributes"/>
      <sheetName val="Inputs"/>
      <sheetName val="Sheet4"/>
      <sheetName val="A1 - Income Statement"/>
      <sheetName val="Sch 2"/>
      <sheetName val="RENT-2"/>
      <sheetName val="Data"/>
      <sheetName val="MORE"/>
      <sheetName val="Labels and Vlookups"/>
      <sheetName val="ICI"/>
      <sheetName val="Div Upload"/>
      <sheetName val="Rev Growth Rate"/>
      <sheetName val="Comp. Transaction"/>
      <sheetName val="Debt Regressions"/>
      <sheetName val="Companies &amp; Cars"/>
      <sheetName val="Table 1.1"/>
      <sheetName val="waste"/>
      <sheetName val="DATA GRAFICAS"/>
      <sheetName val="MERGER"/>
      <sheetName val="PA2"/>
      <sheetName val="Magma"/>
      <sheetName val="Non-Statistical Sampling Master"/>
      <sheetName val="UST Holdings"/>
      <sheetName val="Operating Statistics"/>
      <sheetName val="Introduction"/>
      <sheetName val="Old"/>
      <sheetName val="MARKET INFO"/>
      <sheetName val="M-5A"/>
      <sheetName val="List of Resources and Roles"/>
      <sheetName val="FY18 Rate Card"/>
      <sheetName val="CA Lab Equp"/>
      <sheetName val="Data_Detail"/>
      <sheetName val="Data_Summary"/>
      <sheetName val="Consol Opening BS Worksheet "/>
      <sheetName val="Summ"/>
      <sheetName val="Occ"/>
      <sheetName val="Entry_Sheet"/>
      <sheetName val="XLR_NoRangeSheet"/>
      <sheetName val="PARAM"/>
      <sheetName val="Cntmrs"/>
      <sheetName val="synthgraph"/>
      <sheetName val="Treasury"/>
      <sheetName val="LIST OF OTP ADJ_Hide"/>
      <sheetName val="Unit List_Hide"/>
      <sheetName val="Kids Planned Summary"/>
      <sheetName val="CTN - Upload"/>
      <sheetName val="Assum"/>
      <sheetName val="REP03CNN"/>
      <sheetName val="Flowchart"/>
      <sheetName val="Returns"/>
      <sheetName val="Assumptions"/>
      <sheetName val="Burn Rate"/>
      <sheetName val="Definitions"/>
      <sheetName val="Charts"/>
      <sheetName val="Income by Year"/>
      <sheetName val="Income by Quarter "/>
      <sheetName val="Income by Month"/>
      <sheetName val="Headcount"/>
      <sheetName val="Salary &amp; Expenses"/>
      <sheetName val="Sheet1"/>
      <sheetName val="(D2) DCF"/>
      <sheetName val="CONTINENT CODE"/>
      <sheetName val="Size"/>
      <sheetName val="Report_ISGraph"/>
      <sheetName val="Value Analysis - Sheet 1"/>
      <sheetName val="JATO Worksheet - Sheet 1"/>
      <sheetName val="JATO WorksheetR_x0000_o_x0000_o_x0000_t_x0000_ _x0000_"/>
      <sheetName val="Sheet2"/>
      <sheetName val="Sheet3"/>
      <sheetName val="BS model (2)"/>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assumptions"/>
      <sheetName val="Inputs"/>
      <sheetName val="% Good Table"/>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 val="Index"/>
      <sheetName val="FINANCIALS"/>
      <sheetName val="API "/>
      <sheetName val="Profit"/>
      <sheetName val="TRI_WACC"/>
      <sheetName val="cover_page"/>
      <sheetName val="Indicators"/>
      <sheetName val="Pricing Model"/>
      <sheetName val="Advances"/>
      <sheetName val="O-1 (277)"/>
      <sheetName val="O-1 (521)"/>
      <sheetName val="O-1 (626) "/>
      <sheetName val="O-1 (425)"/>
      <sheetName val="01 Fcst Vol"/>
      <sheetName val="Données LMU"/>
      <sheetName val="LC"/>
      <sheetName val="induceamort"/>
      <sheetName val="TB"/>
      <sheetName val="DataStream PPI"/>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Reference"/>
      <sheetName val="Valued ao Sept 30 16"/>
      <sheetName val="Rev Model"/>
      <sheetName val="Rev Assumptions"/>
      <sheetName val="Region mapping"/>
      <sheetName val="Value Summary and chart"/>
      <sheetName val="Process Tools-Owned"/>
      <sheetName val="Super Region"/>
      <sheetName val="YTD Actual"/>
      <sheetName val="Region"/>
      <sheetName val="SSDGrowth"/>
      <sheetName val="Comp. Transaction"/>
      <sheetName val="Codes"/>
      <sheetName val="Info"/>
      <sheetName val="Escrow Accounts"/>
      <sheetName val="T.C."/>
      <sheetName val="Property Data"/>
      <sheetName val="Total"/>
      <sheetName val="Credit Calc"/>
      <sheetName val="TRIAL BAL"/>
      <sheetName val="Consolidating BS"/>
      <sheetName val="dpw"/>
      <sheetName val="2013 AMGA_Benefits $"/>
      <sheetName val="Sullivan Cotter Benefits 2010"/>
      <sheetName val="SC Specialties"/>
      <sheetName val="2013 AMGA Compensation"/>
      <sheetName val="2013 MGMA Comp"/>
      <sheetName val="MGMA 2013_OnCall_Daily"/>
      <sheetName val="BLS_locations"/>
      <sheetName val="2012 national_dl"/>
      <sheetName val="MVS Depository&gt;"/>
      <sheetName val="押品类别标识 "/>
      <sheetName val="Mapping"/>
      <sheetName val="Sheet3"/>
      <sheetName val="货币资金"/>
      <sheetName val="BEA"/>
      <sheetName val="PYTHON1"/>
      <sheetName val="M@ilTV RM Reserve"/>
      <sheetName val="Pro Forma"/>
      <sheetName val="Sales 2003"/>
      <sheetName val="TargIS"/>
      <sheetName val="%_Good_Table"/>
      <sheetName val="Foundation_P&amp;L"/>
      <sheetName val="Revenue_Sensitivity"/>
      <sheetName val="Raw_Data_Comps"/>
      <sheetName val="Cost_Approach"/>
      <sheetName val="List"/>
      <sheetName val="1601 Detail information"/>
      <sheetName val="CONS TB-Odoo"/>
      <sheetName val="Event Spending SUmmary"/>
      <sheetName val="Sheet1"/>
      <sheetName val="SCHC Detail"/>
      <sheetName val="Drop down list options"/>
      <sheetName val="PROOF"/>
      <sheetName val="表4_12_1无形资产—土地使用权"/>
      <sheetName val="TOP III Merge for IS"/>
      <sheetName val="Cap Call Support"/>
      <sheetName val="TOP III FOF Merge for IS"/>
      <sheetName val="TOP III Dist #7"/>
      <sheetName val="TOP III Unfunded"/>
      <sheetName val="Additional Allocations &gt;&gt;"/>
      <sheetName val="FOF"/>
      <sheetName val="FOF Unfunded"/>
      <sheetName val="Equity III-A"/>
      <sheetName val="Coinvest"/>
      <sheetName val="Professionals"/>
      <sheetName val="Pre-call Unfunded Reports &gt;&gt;"/>
      <sheetName val="Pre-call TOP III Unfunded"/>
      <sheetName val="Pre-call TOP III FOF Unfunded"/>
      <sheetName val="Support &gt;&gt;"/>
      <sheetName val="Spectre"/>
      <sheetName val="Bills"/>
      <sheetName val="BL Tax Recoupment"/>
      <sheetName val="Promote Estimate"/>
      <sheetName val="Management Fee Report"/>
      <sheetName val="FOF Mgmt Fee JEs"/>
      <sheetName val="AIV I-A BL Allocation"/>
      <sheetName val="Federal Deferreds Tax Effected"/>
      <sheetName val="Q2 ESPP"/>
      <sheetName val="2019S-02.11 State Bonus Dep Adj"/>
      <sheetName val="Summary - by Game"/>
      <sheetName val="Lkup"/>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come"/>
      <sheetName val="Balance"/>
      <sheetName val="Ratios"/>
      <sheetName val="Cashflow"/>
      <sheetName val="IAS_Cashflow"/>
      <sheetName val="Free_Cash_Flows"/>
      <sheetName val="Forecast"/>
      <sheetName val="FIncome"/>
      <sheetName val="FBalance"/>
      <sheetName val="FRatios"/>
      <sheetName val="FCashflow"/>
      <sheetName val="IAS_FCashflow"/>
      <sheetName val="Sustainable_Growth"/>
      <sheetName val="Management_Summary"/>
      <sheetName val="Management_Analysis"/>
      <sheetName val="Loan_Cover"/>
      <sheetName val="Standard_Formats_Map"/>
      <sheetName val="Explanation"/>
      <sheetName val="Version"/>
      <sheetName val="Audit"/>
      <sheetName val=" "/>
      <sheetName val="Parameters"/>
      <sheetName val="OrgList"/>
      <sheetName val="PLData"/>
      <sheetName val="Nominal Codes"/>
      <sheetName val="_"/>
      <sheetName val="Nominal_Codes"/>
      <sheetName val="_1"/>
      <sheetName val="Nominal_Codes1"/>
    </sheetNames>
    <sheetDataSet>
      <sheetData sheetId="0">
        <row r="17">
          <cell r="C17">
            <v>39900</v>
          </cell>
        </row>
        <row r="19">
          <cell r="C19" t="str">
            <v>$'000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theme="2" tint="-0.499984740745262"/>
    <pageSetUpPr fitToPage="1"/>
  </sheetPr>
  <dimension ref="A1:B12"/>
  <sheetViews>
    <sheetView showGridLines="0" tabSelected="1" zoomScaleNormal="100" zoomScaleSheetLayoutView="112" workbookViewId="0"/>
  </sheetViews>
  <sheetFormatPr defaultColWidth="9.140625" defaultRowHeight="14.25" x14ac:dyDescent="0.2"/>
  <cols>
    <col min="1" max="15" width="9.140625" style="5"/>
    <col min="16" max="16" width="15" style="5" customWidth="1"/>
    <col min="17" max="16384" width="9.140625" style="5"/>
  </cols>
  <sheetData>
    <row r="1" spans="1:2" ht="18" x14ac:dyDescent="0.25">
      <c r="A1" s="299" t="s">
        <v>0</v>
      </c>
    </row>
    <row r="2" spans="1:2" x14ac:dyDescent="0.2">
      <c r="A2" s="93"/>
    </row>
    <row r="3" spans="1:2" x14ac:dyDescent="0.2">
      <c r="A3" s="93" t="s">
        <v>1</v>
      </c>
    </row>
    <row r="4" spans="1:2" x14ac:dyDescent="0.2">
      <c r="A4" s="93" t="s">
        <v>2</v>
      </c>
    </row>
    <row r="5" spans="1:2" x14ac:dyDescent="0.2">
      <c r="A5" s="93"/>
    </row>
    <row r="6" spans="1:2" x14ac:dyDescent="0.2">
      <c r="A6" s="93"/>
    </row>
    <row r="7" spans="1:2" x14ac:dyDescent="0.2">
      <c r="A7" s="93" t="s">
        <v>3</v>
      </c>
    </row>
    <row r="8" spans="1:2" x14ac:dyDescent="0.2">
      <c r="A8" s="93" t="s">
        <v>4</v>
      </c>
    </row>
    <row r="12" spans="1:2" ht="15" x14ac:dyDescent="0.25">
      <c r="B12" s="64"/>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theme="2" tint="-0.499984740745262"/>
    <pageSetUpPr fitToPage="1"/>
  </sheetPr>
  <dimension ref="A1:P29"/>
  <sheetViews>
    <sheetView showGridLines="0" zoomScaleNormal="100" zoomScaleSheetLayoutView="100" workbookViewId="0">
      <pane xSplit="3" ySplit="2" topLeftCell="D3" activePane="bottomRight" state="frozen"/>
      <selection pane="topRight"/>
      <selection pane="bottomLeft"/>
      <selection pane="bottomRight" activeCell="D3" sqref="D3"/>
    </sheetView>
  </sheetViews>
  <sheetFormatPr defaultColWidth="9.28515625" defaultRowHeight="14.25" x14ac:dyDescent="0.2"/>
  <cols>
    <col min="1" max="1" width="9.28515625" style="5"/>
    <col min="2" max="2" width="59" style="8" customWidth="1"/>
    <col min="3" max="3" width="4.28515625" style="5" customWidth="1"/>
    <col min="4" max="7" width="9.28515625" style="5" customWidth="1"/>
    <col min="8" max="8" width="11.140625" style="5" customWidth="1"/>
    <col min="9" max="14" width="9.28515625" style="5"/>
    <col min="15" max="15" width="9.28515625" style="5" customWidth="1"/>
    <col min="16" max="16384" width="9.28515625" style="5"/>
  </cols>
  <sheetData>
    <row r="1" spans="1:16" ht="15" x14ac:dyDescent="0.25">
      <c r="A1" s="242" t="s">
        <v>235</v>
      </c>
      <c r="B1" s="242"/>
      <c r="C1" s="93"/>
      <c r="D1" s="167"/>
      <c r="O1" s="49"/>
      <c r="P1" s="49"/>
    </row>
    <row r="2" spans="1:16" ht="15" x14ac:dyDescent="0.25">
      <c r="A2" s="4" t="s">
        <v>40</v>
      </c>
      <c r="B2" s="242"/>
      <c r="C2" s="93"/>
      <c r="D2" s="198" t="s">
        <v>66</v>
      </c>
      <c r="E2" s="189" t="s">
        <v>67</v>
      </c>
      <c r="F2" s="189" t="s">
        <v>68</v>
      </c>
      <c r="G2" s="189" t="s">
        <v>69</v>
      </c>
      <c r="H2" s="199">
        <v>2019</v>
      </c>
      <c r="I2" s="198" t="s">
        <v>70</v>
      </c>
      <c r="J2" s="189" t="s">
        <v>71</v>
      </c>
      <c r="K2" s="189" t="s">
        <v>72</v>
      </c>
      <c r="L2" s="189" t="s">
        <v>73</v>
      </c>
      <c r="M2" s="199">
        <v>2020</v>
      </c>
      <c r="N2" s="189" t="s">
        <v>74</v>
      </c>
      <c r="O2" s="189" t="s">
        <v>75</v>
      </c>
      <c r="P2" s="189" t="s">
        <v>76</v>
      </c>
    </row>
    <row r="3" spans="1:16" x14ac:dyDescent="0.2">
      <c r="A3" s="408"/>
      <c r="B3" s="4"/>
      <c r="C3" s="93"/>
      <c r="D3" s="7"/>
      <c r="G3" s="94"/>
      <c r="H3" s="7"/>
      <c r="I3" s="7"/>
      <c r="J3" s="480"/>
      <c r="K3" s="480"/>
      <c r="L3" s="480"/>
      <c r="M3" s="481"/>
      <c r="N3" s="480"/>
      <c r="O3" s="480"/>
      <c r="P3" s="480"/>
    </row>
    <row r="4" spans="1:16" ht="15" x14ac:dyDescent="0.25">
      <c r="A4" s="242" t="s">
        <v>236</v>
      </c>
      <c r="B4" s="242"/>
      <c r="C4" s="301"/>
      <c r="D4" s="448">
        <v>164.4</v>
      </c>
      <c r="E4" s="449">
        <v>223.7</v>
      </c>
      <c r="F4" s="449">
        <v>256.60000000000002</v>
      </c>
      <c r="G4" s="450">
        <v>637.6</v>
      </c>
      <c r="H4" s="451">
        <v>1282.3</v>
      </c>
      <c r="I4" s="449">
        <v>172.2</v>
      </c>
      <c r="J4" s="449">
        <v>81.900000000000006</v>
      </c>
      <c r="K4" s="449">
        <v>184.1</v>
      </c>
      <c r="L4" s="449">
        <v>313.7</v>
      </c>
      <c r="M4" s="451">
        <v>751.9</v>
      </c>
      <c r="N4" s="449">
        <v>266.2</v>
      </c>
      <c r="O4" s="449">
        <v>442.6</v>
      </c>
      <c r="P4" s="449">
        <v>435.7</v>
      </c>
    </row>
    <row r="5" spans="1:16" x14ac:dyDescent="0.2">
      <c r="A5" s="4"/>
      <c r="B5" s="4"/>
      <c r="C5" s="93"/>
      <c r="D5" s="187"/>
      <c r="E5" s="93"/>
      <c r="F5" s="93"/>
      <c r="G5" s="117"/>
      <c r="H5" s="187"/>
      <c r="I5" s="187"/>
      <c r="J5" s="93"/>
      <c r="K5" s="93"/>
      <c r="L5" s="93"/>
      <c r="M5" s="88"/>
      <c r="N5" s="93"/>
      <c r="O5" s="93"/>
      <c r="P5" s="93"/>
    </row>
    <row r="6" spans="1:16" x14ac:dyDescent="0.2">
      <c r="A6" s="4" t="s">
        <v>34</v>
      </c>
      <c r="B6" s="4"/>
      <c r="C6" s="93"/>
      <c r="D6" s="187"/>
      <c r="E6" s="93"/>
      <c r="F6" s="93"/>
      <c r="G6" s="117"/>
      <c r="H6" s="134"/>
      <c r="I6" s="187"/>
      <c r="J6" s="93"/>
      <c r="K6" s="93"/>
      <c r="L6" s="93"/>
      <c r="M6" s="134"/>
      <c r="N6" s="93"/>
      <c r="O6" s="93"/>
      <c r="P6" s="93"/>
    </row>
    <row r="7" spans="1:16" x14ac:dyDescent="0.2">
      <c r="A7" s="4" t="s">
        <v>237</v>
      </c>
      <c r="B7" s="4"/>
      <c r="C7" s="93"/>
      <c r="D7" s="39">
        <v>105.8</v>
      </c>
      <c r="E7" s="79">
        <v>106.5</v>
      </c>
      <c r="F7" s="79">
        <v>111.6</v>
      </c>
      <c r="G7" s="82">
        <v>115.4</v>
      </c>
      <c r="H7" s="134">
        <v>439.3</v>
      </c>
      <c r="I7" s="127">
        <v>113.8</v>
      </c>
      <c r="J7" s="128">
        <v>116.4</v>
      </c>
      <c r="K7" s="128">
        <v>127.7</v>
      </c>
      <c r="L7" s="128">
        <v>143.80000000000001</v>
      </c>
      <c r="M7" s="134">
        <v>501.7</v>
      </c>
      <c r="N7" s="128">
        <v>122.1</v>
      </c>
      <c r="O7" s="128">
        <v>119.1</v>
      </c>
      <c r="P7" s="128">
        <v>122.6</v>
      </c>
    </row>
    <row r="8" spans="1:16" x14ac:dyDescent="0.2">
      <c r="A8" s="4" t="s">
        <v>238</v>
      </c>
      <c r="B8" s="4"/>
      <c r="C8" s="93"/>
      <c r="D8" s="39">
        <v>89</v>
      </c>
      <c r="E8" s="79">
        <v>0</v>
      </c>
      <c r="F8" s="79">
        <v>0</v>
      </c>
      <c r="G8" s="82">
        <v>0.8</v>
      </c>
      <c r="H8" s="134">
        <v>89.8</v>
      </c>
      <c r="I8" s="127">
        <v>75.2</v>
      </c>
      <c r="J8" s="128">
        <v>0</v>
      </c>
      <c r="K8" s="128">
        <v>0</v>
      </c>
      <c r="L8" s="128">
        <v>13.5</v>
      </c>
      <c r="M8" s="134">
        <v>88.7</v>
      </c>
      <c r="N8" s="128">
        <v>0</v>
      </c>
      <c r="O8" s="128">
        <v>0</v>
      </c>
      <c r="P8" s="128">
        <v>0</v>
      </c>
    </row>
    <row r="9" spans="1:16" x14ac:dyDescent="0.2">
      <c r="A9" s="4" t="s">
        <v>239</v>
      </c>
      <c r="B9" s="4"/>
      <c r="C9" s="93"/>
      <c r="D9" s="39">
        <v>21.2</v>
      </c>
      <c r="E9" s="79">
        <v>24.6</v>
      </c>
      <c r="F9" s="79">
        <v>21.8</v>
      </c>
      <c r="G9" s="82">
        <v>18</v>
      </c>
      <c r="H9" s="134">
        <v>85.6</v>
      </c>
      <c r="I9" s="127">
        <v>16</v>
      </c>
      <c r="J9" s="128">
        <v>18</v>
      </c>
      <c r="K9" s="128">
        <v>17.8</v>
      </c>
      <c r="L9" s="128">
        <v>16</v>
      </c>
      <c r="M9" s="134">
        <v>67.8</v>
      </c>
      <c r="N9" s="128">
        <v>10.1</v>
      </c>
      <c r="O9" s="128">
        <v>13.8</v>
      </c>
      <c r="P9" s="128">
        <v>11</v>
      </c>
    </row>
    <row r="10" spans="1:16" x14ac:dyDescent="0.2">
      <c r="A10" s="4" t="s">
        <v>240</v>
      </c>
      <c r="B10" s="4"/>
      <c r="C10" s="93"/>
      <c r="D10" s="39">
        <v>43.9</v>
      </c>
      <c r="E10" s="79">
        <v>62.5</v>
      </c>
      <c r="F10" s="79">
        <v>63.5</v>
      </c>
      <c r="G10" s="82">
        <v>-99.9</v>
      </c>
      <c r="H10" s="134">
        <v>70</v>
      </c>
      <c r="I10" s="127">
        <v>51.2</v>
      </c>
      <c r="J10" s="128">
        <v>18.8</v>
      </c>
      <c r="K10" s="128">
        <v>49.1</v>
      </c>
      <c r="L10" s="128">
        <v>95.1</v>
      </c>
      <c r="M10" s="134">
        <v>214.2</v>
      </c>
      <c r="N10" s="128">
        <v>76.3</v>
      </c>
      <c r="O10" s="128">
        <v>133.4</v>
      </c>
      <c r="P10" s="128">
        <v>133.5</v>
      </c>
    </row>
    <row r="11" spans="1:16" x14ac:dyDescent="0.2">
      <c r="A11" s="409" t="s">
        <v>241</v>
      </c>
      <c r="B11" s="409"/>
      <c r="C11" s="219"/>
      <c r="D11" s="351">
        <v>2.6</v>
      </c>
      <c r="E11" s="352">
        <v>0</v>
      </c>
      <c r="F11" s="352">
        <v>0</v>
      </c>
      <c r="G11" s="410">
        <v>0</v>
      </c>
      <c r="H11" s="126">
        <v>2.6</v>
      </c>
      <c r="I11" s="380">
        <v>0</v>
      </c>
      <c r="J11" s="284">
        <v>0</v>
      </c>
      <c r="K11" s="284">
        <v>0</v>
      </c>
      <c r="L11" s="284">
        <v>75.599999999999994</v>
      </c>
      <c r="M11" s="126">
        <v>75.599999999999994</v>
      </c>
      <c r="N11" s="284">
        <v>0</v>
      </c>
      <c r="O11" s="284">
        <v>0</v>
      </c>
      <c r="P11" s="284">
        <v>0</v>
      </c>
    </row>
    <row r="12" spans="1:16" ht="4.3499999999999996" customHeight="1" x14ac:dyDescent="0.2">
      <c r="A12" s="4" t="s">
        <v>7</v>
      </c>
      <c r="B12" s="4"/>
      <c r="C12" s="93"/>
      <c r="D12" s="39"/>
      <c r="E12" s="79"/>
      <c r="F12" s="93"/>
      <c r="G12" s="117"/>
      <c r="H12" s="134"/>
      <c r="I12" s="482"/>
      <c r="J12" s="483"/>
      <c r="K12" s="483"/>
      <c r="L12" s="483"/>
      <c r="M12" s="134"/>
      <c r="N12" s="483"/>
      <c r="O12" s="483"/>
      <c r="P12" s="483"/>
    </row>
    <row r="13" spans="1:16" ht="15" x14ac:dyDescent="0.25">
      <c r="A13" s="442" t="s">
        <v>35</v>
      </c>
      <c r="B13" s="442"/>
      <c r="C13" s="443"/>
      <c r="D13" s="444">
        <v>426.9</v>
      </c>
      <c r="E13" s="445">
        <v>417.3</v>
      </c>
      <c r="F13" s="445">
        <v>453.5</v>
      </c>
      <c r="G13" s="446">
        <v>671.9</v>
      </c>
      <c r="H13" s="446">
        <v>1969.6</v>
      </c>
      <c r="I13" s="445">
        <v>428.4</v>
      </c>
      <c r="J13" s="445">
        <v>235.1</v>
      </c>
      <c r="K13" s="445">
        <v>378.7</v>
      </c>
      <c r="L13" s="445">
        <v>657.7</v>
      </c>
      <c r="M13" s="447">
        <v>1699.9</v>
      </c>
      <c r="N13" s="445">
        <v>474.7</v>
      </c>
      <c r="O13" s="445">
        <v>708.9</v>
      </c>
      <c r="P13" s="445">
        <v>702.8</v>
      </c>
    </row>
    <row r="14" spans="1:16" ht="3.4" customHeight="1" x14ac:dyDescent="0.2">
      <c r="A14" s="4" t="s">
        <v>7</v>
      </c>
      <c r="B14" s="4"/>
      <c r="C14" s="93"/>
      <c r="D14" s="39"/>
      <c r="E14" s="79"/>
      <c r="F14" s="93"/>
      <c r="G14" s="117"/>
      <c r="H14" s="117"/>
      <c r="I14" s="93"/>
      <c r="J14" s="93"/>
      <c r="K14" s="93"/>
      <c r="L14" s="93"/>
      <c r="M14" s="88"/>
      <c r="N14" s="93"/>
      <c r="O14" s="93"/>
      <c r="P14" s="93"/>
    </row>
    <row r="15" spans="1:16" x14ac:dyDescent="0.2">
      <c r="A15" s="4" t="s">
        <v>60</v>
      </c>
      <c r="B15" s="4"/>
      <c r="C15" s="93"/>
      <c r="D15" s="39"/>
      <c r="E15" s="79"/>
      <c r="F15" s="93"/>
      <c r="G15" s="117"/>
      <c r="H15" s="117"/>
      <c r="I15" s="93"/>
      <c r="J15" s="93"/>
      <c r="K15" s="93"/>
      <c r="L15" s="93"/>
      <c r="M15" s="88"/>
      <c r="N15" s="93"/>
      <c r="O15" s="93"/>
      <c r="P15" s="93"/>
    </row>
    <row r="16" spans="1:16" ht="14.25" customHeight="1" x14ac:dyDescent="0.2">
      <c r="A16" s="4" t="s">
        <v>242</v>
      </c>
      <c r="B16" s="4"/>
      <c r="C16" s="93"/>
      <c r="D16" s="39">
        <v>15.8</v>
      </c>
      <c r="E16" s="79">
        <v>33.799999999999997</v>
      </c>
      <c r="F16" s="79">
        <v>0</v>
      </c>
      <c r="G16" s="82">
        <v>0</v>
      </c>
      <c r="H16" s="82">
        <v>49.6</v>
      </c>
      <c r="I16" s="79">
        <v>0</v>
      </c>
      <c r="J16" s="79">
        <v>0</v>
      </c>
      <c r="K16" s="79">
        <v>0</v>
      </c>
      <c r="L16" s="79">
        <v>0</v>
      </c>
      <c r="M16" s="42">
        <v>0</v>
      </c>
      <c r="N16" s="79">
        <v>0</v>
      </c>
      <c r="O16" s="79">
        <v>0</v>
      </c>
      <c r="P16" s="79">
        <v>0</v>
      </c>
    </row>
    <row r="17" spans="1:16" ht="14.25" customHeight="1" x14ac:dyDescent="0.2">
      <c r="A17" s="4" t="s">
        <v>243</v>
      </c>
      <c r="B17" s="4"/>
      <c r="C17" s="484"/>
      <c r="D17" s="39">
        <v>0</v>
      </c>
      <c r="E17" s="79">
        <v>0</v>
      </c>
      <c r="F17" s="79">
        <v>0</v>
      </c>
      <c r="G17" s="82">
        <v>0</v>
      </c>
      <c r="H17" s="82">
        <v>0</v>
      </c>
      <c r="I17" s="79">
        <v>0</v>
      </c>
      <c r="J17" s="79">
        <v>0</v>
      </c>
      <c r="K17" s="79">
        <v>0</v>
      </c>
      <c r="L17" s="79">
        <v>0</v>
      </c>
      <c r="M17" s="42">
        <v>0</v>
      </c>
      <c r="N17" s="79">
        <v>0</v>
      </c>
      <c r="O17" s="79">
        <v>0</v>
      </c>
      <c r="P17" s="79">
        <v>0</v>
      </c>
    </row>
    <row r="18" spans="1:16" x14ac:dyDescent="0.2">
      <c r="A18" s="4" t="s">
        <v>244</v>
      </c>
      <c r="B18" s="4"/>
      <c r="C18" s="93"/>
      <c r="D18" s="39">
        <v>0</v>
      </c>
      <c r="E18" s="79">
        <v>9.1</v>
      </c>
      <c r="F18" s="79">
        <v>4.5999999999999996</v>
      </c>
      <c r="G18" s="82">
        <v>1.7</v>
      </c>
      <c r="H18" s="82">
        <v>15.4</v>
      </c>
      <c r="I18" s="79">
        <v>0.8</v>
      </c>
      <c r="J18" s="79">
        <v>0.2</v>
      </c>
      <c r="K18" s="79">
        <v>0.5</v>
      </c>
      <c r="L18" s="79">
        <v>0.2</v>
      </c>
      <c r="M18" s="42">
        <v>1.7</v>
      </c>
      <c r="N18" s="79">
        <v>0</v>
      </c>
      <c r="O18" s="79">
        <v>8.1</v>
      </c>
      <c r="P18" s="79">
        <v>16.2</v>
      </c>
    </row>
    <row r="19" spans="1:16" x14ac:dyDescent="0.2">
      <c r="A19" s="4" t="s">
        <v>245</v>
      </c>
      <c r="B19" s="4"/>
      <c r="C19" s="93"/>
      <c r="D19" s="39">
        <v>0</v>
      </c>
      <c r="E19" s="79">
        <v>0</v>
      </c>
      <c r="F19" s="79">
        <v>0</v>
      </c>
      <c r="G19" s="82">
        <v>0</v>
      </c>
      <c r="H19" s="82">
        <v>0</v>
      </c>
      <c r="I19" s="79">
        <v>0</v>
      </c>
      <c r="J19" s="79">
        <v>37.6</v>
      </c>
      <c r="K19" s="79">
        <v>0</v>
      </c>
      <c r="L19" s="79">
        <v>0</v>
      </c>
      <c r="M19" s="42">
        <v>37.6</v>
      </c>
      <c r="N19" s="79">
        <v>0</v>
      </c>
      <c r="O19" s="79">
        <v>0</v>
      </c>
      <c r="P19" s="79">
        <v>0</v>
      </c>
    </row>
    <row r="20" spans="1:16" x14ac:dyDescent="0.2">
      <c r="A20" s="4" t="s">
        <v>246</v>
      </c>
      <c r="B20" s="4"/>
      <c r="C20" s="93"/>
      <c r="D20" s="39">
        <v>0</v>
      </c>
      <c r="E20" s="79">
        <v>0</v>
      </c>
      <c r="F20" s="79">
        <v>0</v>
      </c>
      <c r="G20" s="82">
        <v>0</v>
      </c>
      <c r="H20" s="82">
        <v>0</v>
      </c>
      <c r="I20" s="79">
        <v>0</v>
      </c>
      <c r="J20" s="79">
        <v>0</v>
      </c>
      <c r="K20" s="79">
        <v>55.4</v>
      </c>
      <c r="L20" s="79">
        <v>99.8</v>
      </c>
      <c r="M20" s="42">
        <v>155.19999999999999</v>
      </c>
      <c r="N20" s="79">
        <v>0</v>
      </c>
      <c r="O20" s="79">
        <v>0</v>
      </c>
      <c r="P20" s="79">
        <v>0</v>
      </c>
    </row>
    <row r="21" spans="1:16" x14ac:dyDescent="0.2">
      <c r="A21" s="4" t="s">
        <v>247</v>
      </c>
      <c r="B21" s="4"/>
      <c r="C21" s="93"/>
      <c r="D21" s="39">
        <v>0</v>
      </c>
      <c r="E21" s="79">
        <v>0</v>
      </c>
      <c r="F21" s="79">
        <v>0</v>
      </c>
      <c r="G21" s="82">
        <v>6.9</v>
      </c>
      <c r="H21" s="82">
        <v>6.9</v>
      </c>
      <c r="I21" s="79">
        <v>3.2</v>
      </c>
      <c r="J21" s="79">
        <v>0.7</v>
      </c>
      <c r="K21" s="79">
        <v>1.1000000000000001</v>
      </c>
      <c r="L21" s="79">
        <v>4.4000000000000004</v>
      </c>
      <c r="M21" s="42">
        <v>9.4</v>
      </c>
      <c r="N21" s="79">
        <v>0</v>
      </c>
      <c r="O21" s="79">
        <v>0</v>
      </c>
      <c r="P21" s="79">
        <v>0</v>
      </c>
    </row>
    <row r="22" spans="1:16" x14ac:dyDescent="0.2">
      <c r="A22" s="4" t="s">
        <v>248</v>
      </c>
      <c r="B22" s="4"/>
      <c r="C22" s="93"/>
      <c r="D22" s="39"/>
      <c r="E22" s="79"/>
      <c r="F22" s="79"/>
      <c r="G22" s="82"/>
      <c r="H22" s="82"/>
      <c r="I22" s="79"/>
      <c r="J22" s="79"/>
      <c r="K22" s="79"/>
      <c r="L22" s="79"/>
      <c r="M22" s="42"/>
      <c r="N22" s="79"/>
      <c r="O22" s="79"/>
      <c r="P22" s="79"/>
    </row>
    <row r="23" spans="1:16" x14ac:dyDescent="0.2">
      <c r="A23" s="540" t="s">
        <v>249</v>
      </c>
      <c r="B23" s="541"/>
      <c r="C23" s="541"/>
      <c r="D23" s="39">
        <v>0</v>
      </c>
      <c r="E23" s="79">
        <v>0</v>
      </c>
      <c r="F23" s="79">
        <v>0</v>
      </c>
      <c r="G23" s="82">
        <v>9.3000000000000007</v>
      </c>
      <c r="H23" s="82">
        <v>9.3000000000000007</v>
      </c>
      <c r="I23" s="79">
        <v>5.8</v>
      </c>
      <c r="J23" s="79">
        <v>1.2</v>
      </c>
      <c r="K23" s="79">
        <v>2.2999999999999998</v>
      </c>
      <c r="L23" s="79">
        <v>2.2999999999999998</v>
      </c>
      <c r="M23" s="42">
        <v>11.6</v>
      </c>
      <c r="N23" s="79">
        <v>1.1000000000000001</v>
      </c>
      <c r="O23" s="79">
        <v>-0.3</v>
      </c>
      <c r="P23" s="79">
        <v>0.1</v>
      </c>
    </row>
    <row r="24" spans="1:16" x14ac:dyDescent="0.2">
      <c r="A24" s="4" t="s">
        <v>250</v>
      </c>
      <c r="B24" s="4"/>
      <c r="C24" s="93"/>
      <c r="D24" s="39"/>
      <c r="E24" s="79"/>
      <c r="F24" s="79"/>
      <c r="G24" s="82"/>
      <c r="H24" s="82"/>
      <c r="I24" s="79"/>
      <c r="J24" s="79"/>
      <c r="K24" s="79"/>
      <c r="L24" s="79"/>
      <c r="M24" s="42"/>
      <c r="N24" s="79"/>
      <c r="O24" s="79"/>
      <c r="P24" s="79"/>
    </row>
    <row r="25" spans="1:16" x14ac:dyDescent="0.2">
      <c r="A25" s="409" t="s">
        <v>251</v>
      </c>
      <c r="B25" s="409"/>
      <c r="C25" s="219"/>
      <c r="D25" s="351">
        <v>7.3</v>
      </c>
      <c r="E25" s="352">
        <v>8.3000000000000007</v>
      </c>
      <c r="F25" s="352">
        <v>-3.4</v>
      </c>
      <c r="G25" s="410">
        <v>0.8</v>
      </c>
      <c r="H25" s="410">
        <v>13</v>
      </c>
      <c r="I25" s="352">
        <v>-7.8</v>
      </c>
      <c r="J25" s="352">
        <v>-7.5</v>
      </c>
      <c r="K25" s="352">
        <v>3.8</v>
      </c>
      <c r="L25" s="352">
        <v>-11.4</v>
      </c>
      <c r="M25" s="122">
        <v>-22.9</v>
      </c>
      <c r="N25" s="352">
        <v>15.3</v>
      </c>
      <c r="O25" s="352">
        <v>1.7</v>
      </c>
      <c r="P25" s="352">
        <v>17</v>
      </c>
    </row>
    <row r="26" spans="1:16" ht="6.4" customHeight="1" x14ac:dyDescent="0.2">
      <c r="A26" s="4"/>
      <c r="B26" s="4"/>
      <c r="C26" s="93"/>
      <c r="D26" s="39"/>
      <c r="E26" s="79"/>
      <c r="F26" s="93"/>
      <c r="G26" s="117"/>
      <c r="H26" s="39"/>
      <c r="I26" s="187"/>
      <c r="J26" s="93"/>
      <c r="K26" s="93"/>
      <c r="L26" s="93"/>
      <c r="M26" s="42"/>
      <c r="N26" s="93"/>
      <c r="O26" s="93"/>
      <c r="P26" s="93"/>
    </row>
    <row r="27" spans="1:16" ht="15.75" thickBot="1" x14ac:dyDescent="0.3">
      <c r="A27" s="436" t="s">
        <v>64</v>
      </c>
      <c r="B27" s="436"/>
      <c r="C27" s="437"/>
      <c r="D27" s="438">
        <v>450</v>
      </c>
      <c r="E27" s="439">
        <v>468.5</v>
      </c>
      <c r="F27" s="439">
        <v>454.7</v>
      </c>
      <c r="G27" s="440">
        <v>690.6</v>
      </c>
      <c r="H27" s="441">
        <v>2063.8000000000002</v>
      </c>
      <c r="I27" s="438">
        <v>430.4</v>
      </c>
      <c r="J27" s="439">
        <v>267.3</v>
      </c>
      <c r="K27" s="439">
        <v>441.8</v>
      </c>
      <c r="L27" s="439">
        <v>753</v>
      </c>
      <c r="M27" s="441">
        <v>1892.5</v>
      </c>
      <c r="N27" s="439">
        <v>491.1</v>
      </c>
      <c r="O27" s="439">
        <v>718.4</v>
      </c>
      <c r="P27" s="439">
        <v>736.1</v>
      </c>
    </row>
    <row r="28" spans="1:16" ht="15" thickTop="1" x14ac:dyDescent="0.2"/>
    <row r="29" spans="1:16" x14ac:dyDescent="0.2">
      <c r="A29" s="11" t="s">
        <v>7</v>
      </c>
    </row>
  </sheetData>
  <mergeCells count="1">
    <mergeCell ref="A23:C23"/>
  </mergeCells>
  <pageMargins left="0.45" right="0.45" top="0.75" bottom="0.75" header="0.3" footer="0.3"/>
  <pageSetup paperSize="5" scale="9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theme="2" tint="-0.499984740745262"/>
    <pageSetUpPr fitToPage="1"/>
  </sheetPr>
  <dimension ref="A1:N28"/>
  <sheetViews>
    <sheetView showGridLines="0" zoomScaleNormal="100" zoomScaleSheetLayoutView="100" workbookViewId="0">
      <selection activeCell="B26" sqref="B26"/>
    </sheetView>
  </sheetViews>
  <sheetFormatPr defaultColWidth="9.28515625" defaultRowHeight="14.25" x14ac:dyDescent="0.2"/>
  <cols>
    <col min="1" max="1" width="6.28515625" style="5" customWidth="1"/>
    <col min="2" max="2" width="138.5703125" style="5" customWidth="1"/>
    <col min="3" max="3" width="35.5703125" style="5" bestFit="1" customWidth="1"/>
    <col min="4" max="16384" width="9.28515625" style="5"/>
  </cols>
  <sheetData>
    <row r="1" spans="1:14" x14ac:dyDescent="0.2">
      <c r="A1" s="485" t="s">
        <v>252</v>
      </c>
      <c r="B1" s="411"/>
      <c r="C1" s="188"/>
    </row>
    <row r="2" spans="1:14" x14ac:dyDescent="0.2">
      <c r="A2" s="412" t="s">
        <v>253</v>
      </c>
      <c r="B2" s="411"/>
      <c r="C2" s="188"/>
    </row>
    <row r="3" spans="1:14" x14ac:dyDescent="0.2">
      <c r="A3" s="413" t="s">
        <v>254</v>
      </c>
      <c r="B3" s="411"/>
      <c r="C3" s="188"/>
    </row>
    <row r="4" spans="1:14" x14ac:dyDescent="0.2">
      <c r="A4" s="414" t="s">
        <v>255</v>
      </c>
      <c r="B4" s="412" t="s">
        <v>15</v>
      </c>
    </row>
    <row r="5" spans="1:14" x14ac:dyDescent="0.2">
      <c r="A5" s="414" t="s">
        <v>256</v>
      </c>
      <c r="B5" s="412" t="s">
        <v>257</v>
      </c>
    </row>
    <row r="6" spans="1:14" x14ac:dyDescent="0.2">
      <c r="A6" s="414" t="s">
        <v>258</v>
      </c>
      <c r="B6" s="412" t="s">
        <v>259</v>
      </c>
    </row>
    <row r="7" spans="1:14" x14ac:dyDescent="0.2">
      <c r="A7" s="414" t="s">
        <v>260</v>
      </c>
      <c r="B7" s="412" t="s">
        <v>261</v>
      </c>
    </row>
    <row r="8" spans="1:14" x14ac:dyDescent="0.2">
      <c r="A8" s="414" t="s">
        <v>262</v>
      </c>
      <c r="B8" s="412" t="s">
        <v>263</v>
      </c>
    </row>
    <row r="9" spans="1:14" x14ac:dyDescent="0.2">
      <c r="A9" s="414" t="s">
        <v>264</v>
      </c>
      <c r="B9" s="412" t="s">
        <v>265</v>
      </c>
    </row>
    <row r="10" spans="1:14" x14ac:dyDescent="0.2">
      <c r="A10" s="414" t="s">
        <v>266</v>
      </c>
      <c r="B10" s="412" t="s">
        <v>267</v>
      </c>
    </row>
    <row r="11" spans="1:14" x14ac:dyDescent="0.2">
      <c r="A11" s="414"/>
      <c r="B11" s="412"/>
    </row>
    <row r="12" spans="1:14" ht="4.5" customHeight="1" x14ac:dyDescent="0.2">
      <c r="A12" s="412" t="s">
        <v>254</v>
      </c>
      <c r="B12" s="93"/>
    </row>
    <row r="13" spans="1:14" ht="48.95" customHeight="1" x14ac:dyDescent="0.2">
      <c r="A13" s="542" t="s">
        <v>268</v>
      </c>
      <c r="B13" s="542"/>
      <c r="C13" s="486"/>
      <c r="D13" s="486"/>
      <c r="E13" s="486"/>
      <c r="F13" s="486"/>
      <c r="G13" s="486"/>
      <c r="H13" s="486"/>
      <c r="I13" s="486"/>
      <c r="J13" s="486"/>
      <c r="K13" s="486"/>
      <c r="L13" s="486"/>
      <c r="M13" s="486"/>
      <c r="N13" s="486"/>
    </row>
    <row r="14" spans="1:14" ht="8.4499999999999993" customHeight="1" x14ac:dyDescent="0.2">
      <c r="A14" s="412"/>
      <c r="B14" s="93"/>
    </row>
    <row r="15" spans="1:14" ht="56.1" customHeight="1" x14ac:dyDescent="0.2">
      <c r="A15" s="542" t="s">
        <v>269</v>
      </c>
      <c r="B15" s="543"/>
    </row>
    <row r="16" spans="1:14" ht="8.4499999999999993" customHeight="1" x14ac:dyDescent="0.2">
      <c r="A16" s="412" t="s">
        <v>254</v>
      </c>
      <c r="B16" s="93"/>
    </row>
    <row r="17" spans="1:2" ht="62.65" customHeight="1" x14ac:dyDescent="0.2">
      <c r="A17" s="542" t="s">
        <v>270</v>
      </c>
      <c r="B17" s="543"/>
    </row>
    <row r="18" spans="1:2" ht="8.65" customHeight="1" x14ac:dyDescent="0.2">
      <c r="A18" s="413"/>
      <c r="B18" s="411"/>
    </row>
    <row r="19" spans="1:2" ht="28.5" customHeight="1" x14ac:dyDescent="0.2">
      <c r="A19" s="542" t="s">
        <v>271</v>
      </c>
      <c r="B19" s="545"/>
    </row>
    <row r="20" spans="1:2" ht="8.4499999999999993" customHeight="1" x14ac:dyDescent="0.2">
      <c r="A20" s="412" t="s">
        <v>254</v>
      </c>
      <c r="B20" s="93"/>
    </row>
    <row r="21" spans="1:2" ht="124.5" customHeight="1" x14ac:dyDescent="0.2">
      <c r="A21" s="542" t="s">
        <v>272</v>
      </c>
      <c r="B21" s="543"/>
    </row>
    <row r="22" spans="1:2" ht="8.4499999999999993" customHeight="1" x14ac:dyDescent="0.2">
      <c r="A22" s="93"/>
      <c r="B22" s="93"/>
    </row>
    <row r="23" spans="1:2" x14ac:dyDescent="0.2">
      <c r="A23" s="544" t="s">
        <v>273</v>
      </c>
      <c r="B23" s="544"/>
    </row>
    <row r="24" spans="1:2" x14ac:dyDescent="0.2">
      <c r="A24" s="544"/>
      <c r="B24" s="544"/>
    </row>
    <row r="25" spans="1:2" x14ac:dyDescent="0.2">
      <c r="A25" s="544"/>
      <c r="B25" s="544"/>
    </row>
    <row r="28" spans="1:2" ht="144.75" customHeight="1" x14ac:dyDescent="0.2"/>
  </sheetData>
  <mergeCells count="6">
    <mergeCell ref="A21:B21"/>
    <mergeCell ref="A23:B25"/>
    <mergeCell ref="A13:B13"/>
    <mergeCell ref="A15:B15"/>
    <mergeCell ref="A17:B17"/>
    <mergeCell ref="A19:B19"/>
  </mergeCells>
  <printOptions horizontalCentered="1"/>
  <pageMargins left="0.45" right="0.45" top="0.75" bottom="0.5" header="0.3" footer="0.3"/>
  <pageSetup paperSize="5"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theme="2" tint="-0.499984740745262"/>
    <pageSetUpPr fitToPage="1"/>
  </sheetPr>
  <dimension ref="A1:K45"/>
  <sheetViews>
    <sheetView showGridLines="0" zoomScale="90" zoomScaleNormal="90" workbookViewId="0"/>
  </sheetViews>
  <sheetFormatPr defaultColWidth="9.140625" defaultRowHeight="15" x14ac:dyDescent="0.25"/>
  <cols>
    <col min="1" max="1" width="47.28515625" style="2" customWidth="1"/>
    <col min="2" max="2" width="18.5703125" style="2" customWidth="1"/>
    <col min="3" max="3" width="1.28515625" style="2" customWidth="1"/>
    <col min="4" max="4" width="16.5703125" style="2" customWidth="1"/>
    <col min="5" max="5" width="24.5703125" style="2" customWidth="1"/>
    <col min="6" max="8" width="16.5703125" style="2" customWidth="1"/>
    <col min="9" max="9" width="1.140625" style="2" customWidth="1"/>
    <col min="10" max="10" width="18.5703125" style="2" customWidth="1"/>
    <col min="11" max="11" width="9.85546875" style="2" customWidth="1"/>
    <col min="12" max="16384" width="9.140625" style="2"/>
  </cols>
  <sheetData>
    <row r="1" spans="1:11" x14ac:dyDescent="0.25">
      <c r="A1" s="242" t="s">
        <v>5</v>
      </c>
      <c r="B1" s="49"/>
      <c r="D1" s="152"/>
      <c r="E1" s="49"/>
      <c r="F1" s="49"/>
      <c r="G1" s="152"/>
      <c r="H1" s="49"/>
      <c r="I1" s="49"/>
      <c r="J1" s="49"/>
      <c r="K1" s="5"/>
    </row>
    <row r="2" spans="1:11" x14ac:dyDescent="0.25">
      <c r="A2" s="4" t="s">
        <v>6</v>
      </c>
      <c r="B2" s="49"/>
      <c r="C2" s="49"/>
      <c r="D2" s="537"/>
      <c r="E2" s="537"/>
      <c r="F2" s="537"/>
      <c r="G2" s="537"/>
      <c r="H2" s="537"/>
      <c r="I2" s="49"/>
      <c r="J2" s="49"/>
      <c r="K2" s="5"/>
    </row>
    <row r="3" spans="1:11" ht="4.5" customHeight="1" x14ac:dyDescent="0.25">
      <c r="A3" s="93"/>
      <c r="B3" s="5"/>
      <c r="C3" s="5"/>
      <c r="D3" s="537"/>
      <c r="E3" s="537"/>
      <c r="F3" s="537"/>
      <c r="G3" s="537"/>
      <c r="H3" s="537"/>
      <c r="I3" s="5"/>
      <c r="J3" s="5"/>
      <c r="K3" s="5"/>
    </row>
    <row r="4" spans="1:11" x14ac:dyDescent="0.25">
      <c r="A4" s="93"/>
      <c r="B4" s="50" t="s">
        <v>7</v>
      </c>
      <c r="C4" s="51"/>
      <c r="D4" s="538" t="s">
        <v>41</v>
      </c>
      <c r="E4" s="538"/>
      <c r="F4" s="538"/>
      <c r="G4" s="538"/>
      <c r="H4" s="538"/>
      <c r="I4" s="51"/>
      <c r="J4" s="51"/>
      <c r="K4" s="5"/>
    </row>
    <row r="5" spans="1:11" ht="75.599999999999994" customHeight="1" x14ac:dyDescent="0.25">
      <c r="A5" s="93"/>
      <c r="B5" s="191" t="s">
        <v>8</v>
      </c>
      <c r="C5" s="192"/>
      <c r="D5" s="193" t="s">
        <v>9</v>
      </c>
      <c r="E5" s="193" t="s">
        <v>10</v>
      </c>
      <c r="F5" s="194" t="s">
        <v>11</v>
      </c>
      <c r="G5" s="193" t="s">
        <v>12</v>
      </c>
      <c r="H5" s="193" t="s">
        <v>13</v>
      </c>
      <c r="I5" s="194"/>
      <c r="J5" s="193" t="s">
        <v>14</v>
      </c>
      <c r="K5" s="52"/>
    </row>
    <row r="6" spans="1:11" x14ac:dyDescent="0.25">
      <c r="A6" s="214" t="s">
        <v>15</v>
      </c>
      <c r="B6" s="53">
        <v>4173</v>
      </c>
      <c r="C6" s="147"/>
      <c r="D6" s="147"/>
      <c r="E6" s="147"/>
      <c r="F6" s="147"/>
      <c r="G6" s="147"/>
      <c r="H6" s="147"/>
      <c r="I6" s="147"/>
      <c r="J6" s="53">
        <v>4173</v>
      </c>
      <c r="K6" s="52"/>
    </row>
    <row r="7" spans="1:11" x14ac:dyDescent="0.25">
      <c r="A7" s="95" t="s">
        <v>16</v>
      </c>
      <c r="B7" s="17">
        <v>2625.3</v>
      </c>
      <c r="C7" s="295"/>
      <c r="D7" s="17"/>
      <c r="E7" s="17"/>
      <c r="F7" s="17"/>
      <c r="G7" s="17"/>
      <c r="H7" s="17"/>
      <c r="I7" s="296"/>
      <c r="J7" s="17">
        <v>2625.3</v>
      </c>
      <c r="K7" s="52"/>
    </row>
    <row r="8" spans="1:11" ht="19.5" customHeight="1" x14ac:dyDescent="0.25">
      <c r="A8" s="214" t="s">
        <v>17</v>
      </c>
      <c r="B8" s="53">
        <v>6798.3</v>
      </c>
      <c r="C8" s="297"/>
      <c r="D8" s="53"/>
      <c r="E8" s="53"/>
      <c r="F8" s="53"/>
      <c r="G8" s="53"/>
      <c r="H8" s="53"/>
      <c r="I8" s="298"/>
      <c r="J8" s="53">
        <v>6798.3</v>
      </c>
      <c r="K8" s="10"/>
    </row>
    <row r="9" spans="1:11" ht="3.75" customHeight="1" x14ac:dyDescent="0.25">
      <c r="A9" s="95"/>
      <c r="B9" s="19" t="s">
        <v>7</v>
      </c>
      <c r="C9" s="295"/>
      <c r="D9" s="19"/>
      <c r="E9" s="19"/>
      <c r="F9" s="19"/>
      <c r="G9" s="19"/>
      <c r="H9" s="19"/>
      <c r="I9" s="296"/>
      <c r="J9" s="19"/>
      <c r="K9" s="52"/>
    </row>
    <row r="10" spans="1:11" x14ac:dyDescent="0.25">
      <c r="A10" s="95" t="s">
        <v>18</v>
      </c>
      <c r="B10" s="19">
        <v>5258.9</v>
      </c>
      <c r="C10" s="295"/>
      <c r="D10" s="19"/>
      <c r="E10" s="19">
        <v>0.05</v>
      </c>
      <c r="F10" s="19"/>
      <c r="G10" s="19"/>
      <c r="H10" s="19"/>
      <c r="I10" s="296"/>
      <c r="J10" s="19">
        <v>5259</v>
      </c>
      <c r="K10" s="10"/>
    </row>
    <row r="11" spans="1:11" x14ac:dyDescent="0.25">
      <c r="A11" s="95" t="s">
        <v>19</v>
      </c>
      <c r="B11" s="19">
        <v>1025.7</v>
      </c>
      <c r="C11" s="295"/>
      <c r="D11" s="19"/>
      <c r="E11" s="19"/>
      <c r="F11" s="19">
        <v>-17</v>
      </c>
      <c r="G11" s="19">
        <v>-16.2</v>
      </c>
      <c r="H11" s="19"/>
      <c r="I11" s="296"/>
      <c r="J11" s="19">
        <v>992.5</v>
      </c>
      <c r="K11" s="10"/>
    </row>
    <row r="12" spans="1:11" x14ac:dyDescent="0.25">
      <c r="A12" s="95" t="s">
        <v>20</v>
      </c>
      <c r="B12" s="19">
        <v>122.6</v>
      </c>
      <c r="C12" s="295"/>
      <c r="D12" s="19">
        <v>-17.3</v>
      </c>
      <c r="E12" s="19"/>
      <c r="F12" s="19"/>
      <c r="G12" s="19"/>
      <c r="H12" s="19"/>
      <c r="I12" s="296"/>
      <c r="J12" s="19">
        <v>105.3</v>
      </c>
      <c r="K12" s="10"/>
    </row>
    <row r="13" spans="1:11" ht="4.5" customHeight="1" x14ac:dyDescent="0.25">
      <c r="A13" s="95"/>
      <c r="B13" s="17"/>
      <c r="C13" s="295"/>
      <c r="D13" s="17"/>
      <c r="E13" s="17"/>
      <c r="F13" s="17"/>
      <c r="G13" s="17"/>
      <c r="H13" s="17"/>
      <c r="I13" s="296"/>
      <c r="J13" s="17"/>
      <c r="K13" s="10"/>
    </row>
    <row r="14" spans="1:11" hidden="1" x14ac:dyDescent="0.25">
      <c r="A14" s="95" t="s">
        <v>21</v>
      </c>
      <c r="B14" s="17">
        <v>0</v>
      </c>
      <c r="C14" s="295" t="s">
        <v>7</v>
      </c>
      <c r="D14" s="17"/>
      <c r="E14" s="17"/>
      <c r="F14" s="17"/>
      <c r="G14" s="17"/>
      <c r="H14" s="17"/>
      <c r="I14" s="296"/>
      <c r="J14" s="17">
        <v>0</v>
      </c>
      <c r="K14" s="10"/>
    </row>
    <row r="15" spans="1:11" ht="19.5" customHeight="1" x14ac:dyDescent="0.25">
      <c r="A15" s="95" t="s">
        <v>22</v>
      </c>
      <c r="B15" s="17">
        <v>6407.2</v>
      </c>
      <c r="C15" s="295"/>
      <c r="D15" s="17">
        <v>-17.3</v>
      </c>
      <c r="E15" s="17">
        <v>0.1</v>
      </c>
      <c r="F15" s="17">
        <v>-17</v>
      </c>
      <c r="G15" s="17">
        <v>-16.2</v>
      </c>
      <c r="H15" s="17">
        <v>0</v>
      </c>
      <c r="I15" s="296"/>
      <c r="J15" s="17">
        <v>6356.8</v>
      </c>
      <c r="K15" s="10"/>
    </row>
    <row r="16" spans="1:11" ht="2.65" customHeight="1" x14ac:dyDescent="0.25">
      <c r="A16" s="95"/>
      <c r="B16" s="19"/>
      <c r="C16" s="295"/>
      <c r="D16" s="19"/>
      <c r="E16" s="19"/>
      <c r="F16" s="19"/>
      <c r="G16" s="19"/>
      <c r="H16" s="19"/>
      <c r="I16" s="296"/>
      <c r="J16" s="19"/>
      <c r="K16" s="52"/>
    </row>
    <row r="17" spans="1:11" x14ac:dyDescent="0.25">
      <c r="A17" s="95" t="s">
        <v>23</v>
      </c>
      <c r="B17" s="17">
        <v>18.5</v>
      </c>
      <c r="C17" s="295"/>
      <c r="D17" s="17"/>
      <c r="E17" s="17"/>
      <c r="F17" s="17"/>
      <c r="G17" s="17"/>
      <c r="H17" s="17"/>
      <c r="I17" s="296"/>
      <c r="J17" s="17">
        <v>18.5</v>
      </c>
      <c r="K17" s="10"/>
    </row>
    <row r="18" spans="1:11" ht="3" customHeight="1" x14ac:dyDescent="0.25">
      <c r="A18" s="95"/>
      <c r="B18" s="19"/>
      <c r="C18" s="295"/>
      <c r="D18" s="19"/>
      <c r="E18" s="19"/>
      <c r="F18" s="19"/>
      <c r="G18" s="19"/>
      <c r="H18" s="19"/>
      <c r="I18" s="296"/>
      <c r="J18" s="19"/>
      <c r="K18" s="52"/>
    </row>
    <row r="19" spans="1:11" x14ac:dyDescent="0.25">
      <c r="A19" s="95" t="s">
        <v>24</v>
      </c>
      <c r="B19" s="19">
        <v>409.6</v>
      </c>
      <c r="C19" s="295"/>
      <c r="D19" s="19">
        <v>17.3</v>
      </c>
      <c r="E19" s="19">
        <v>-0.1</v>
      </c>
      <c r="F19" s="19">
        <v>17</v>
      </c>
      <c r="G19" s="19">
        <v>16.2</v>
      </c>
      <c r="H19" s="19">
        <v>0</v>
      </c>
      <c r="I19" s="296"/>
      <c r="J19" s="19">
        <v>460.1</v>
      </c>
      <c r="K19" s="10"/>
    </row>
    <row r="20" spans="1:11" ht="3.75" customHeight="1" x14ac:dyDescent="0.25">
      <c r="A20" s="95"/>
      <c r="B20" s="19"/>
      <c r="C20" s="295"/>
      <c r="D20" s="19"/>
      <c r="E20" s="19"/>
      <c r="F20" s="19"/>
      <c r="G20" s="19"/>
      <c r="H20" s="19"/>
      <c r="I20" s="296"/>
      <c r="J20" s="19"/>
      <c r="K20" s="52"/>
    </row>
    <row r="21" spans="1:11" x14ac:dyDescent="0.25">
      <c r="A21" s="95" t="s">
        <v>25</v>
      </c>
      <c r="B21" s="19">
        <v>163.80000000000001</v>
      </c>
      <c r="C21" s="295"/>
      <c r="D21" s="19"/>
      <c r="E21" s="19">
        <v>0.1</v>
      </c>
      <c r="F21" s="19"/>
      <c r="G21" s="19"/>
      <c r="H21" s="19"/>
      <c r="I21" s="296"/>
      <c r="J21" s="19">
        <v>163.9</v>
      </c>
      <c r="K21" s="54"/>
    </row>
    <row r="22" spans="1:11" x14ac:dyDescent="0.25">
      <c r="A22" s="95" t="s">
        <v>26</v>
      </c>
      <c r="B22" s="19">
        <v>7.7</v>
      </c>
      <c r="C22" s="295"/>
      <c r="D22" s="19"/>
      <c r="E22" s="19"/>
      <c r="F22" s="19"/>
      <c r="G22" s="19"/>
      <c r="H22" s="19"/>
      <c r="I22" s="296"/>
      <c r="J22" s="19">
        <v>7.7</v>
      </c>
      <c r="K22" s="54"/>
    </row>
    <row r="23" spans="1:11" x14ac:dyDescent="0.25">
      <c r="A23" s="95" t="s">
        <v>27</v>
      </c>
      <c r="B23" s="19">
        <v>11</v>
      </c>
      <c r="C23" s="295" t="s">
        <v>7</v>
      </c>
      <c r="D23" s="19"/>
      <c r="E23" s="19"/>
      <c r="F23" s="19"/>
      <c r="G23" s="19"/>
      <c r="H23" s="19"/>
      <c r="I23" s="296"/>
      <c r="J23" s="19">
        <v>11</v>
      </c>
      <c r="K23" s="10"/>
    </row>
    <row r="24" spans="1:11" ht="4.5" customHeight="1" x14ac:dyDescent="0.25">
      <c r="A24" s="95"/>
      <c r="B24" s="17"/>
      <c r="C24" s="295"/>
      <c r="D24" s="17"/>
      <c r="E24" s="17"/>
      <c r="F24" s="17"/>
      <c r="G24" s="17"/>
      <c r="H24" s="17"/>
      <c r="I24" s="296"/>
      <c r="J24" s="17"/>
      <c r="K24" s="10"/>
    </row>
    <row r="25" spans="1:11" hidden="1" x14ac:dyDescent="0.25">
      <c r="A25" s="291" t="s">
        <v>28</v>
      </c>
      <c r="B25" s="17">
        <v>0</v>
      </c>
      <c r="C25" s="295"/>
      <c r="D25" s="17"/>
      <c r="E25" s="17"/>
      <c r="F25" s="17"/>
      <c r="G25" s="17"/>
      <c r="H25" s="17"/>
      <c r="I25" s="296"/>
      <c r="J25" s="17">
        <v>0</v>
      </c>
      <c r="K25" s="10"/>
    </row>
    <row r="26" spans="1:11" x14ac:dyDescent="0.25">
      <c r="A26" s="95" t="s">
        <v>29</v>
      </c>
      <c r="B26" s="19">
        <v>570.1</v>
      </c>
      <c r="C26" s="295"/>
      <c r="D26" s="19">
        <v>17.3</v>
      </c>
      <c r="E26" s="19">
        <v>0.1</v>
      </c>
      <c r="F26" s="19">
        <v>17</v>
      </c>
      <c r="G26" s="19">
        <v>16.2</v>
      </c>
      <c r="H26" s="19">
        <v>0</v>
      </c>
      <c r="I26" s="296"/>
      <c r="J26" s="19">
        <v>620.70000000000005</v>
      </c>
      <c r="K26" s="10"/>
    </row>
    <row r="27" spans="1:11" x14ac:dyDescent="0.25">
      <c r="A27" s="95" t="s">
        <v>30</v>
      </c>
      <c r="B27" s="19">
        <v>133.5</v>
      </c>
      <c r="C27" s="295" t="s">
        <v>7</v>
      </c>
      <c r="D27" s="19"/>
      <c r="E27" s="19"/>
      <c r="F27" s="19"/>
      <c r="G27" s="19"/>
      <c r="H27" s="19">
        <v>12.4</v>
      </c>
      <c r="I27" s="296"/>
      <c r="J27" s="19">
        <v>145.9</v>
      </c>
      <c r="K27" s="10"/>
    </row>
    <row r="28" spans="1:11" x14ac:dyDescent="0.25">
      <c r="A28" s="95" t="s">
        <v>274</v>
      </c>
      <c r="B28" s="38">
        <v>0.23400000000000001</v>
      </c>
      <c r="C28" s="295"/>
      <c r="D28" s="149"/>
      <c r="E28" s="149"/>
      <c r="F28" s="149"/>
      <c r="G28" s="149"/>
      <c r="H28" s="149"/>
      <c r="I28" s="296"/>
      <c r="J28" s="38">
        <v>0.23499999999999999</v>
      </c>
      <c r="K28" s="10"/>
    </row>
    <row r="29" spans="1:11" x14ac:dyDescent="0.25">
      <c r="A29" s="95" t="s">
        <v>31</v>
      </c>
      <c r="B29" s="19">
        <v>436.6</v>
      </c>
      <c r="C29" s="295"/>
      <c r="D29" s="19">
        <v>17.3</v>
      </c>
      <c r="E29" s="19">
        <v>0.1</v>
      </c>
      <c r="F29" s="19">
        <v>17</v>
      </c>
      <c r="G29" s="19">
        <v>16.2</v>
      </c>
      <c r="H29" s="19">
        <v>-12.4</v>
      </c>
      <c r="I29" s="19">
        <v>0</v>
      </c>
      <c r="J29" s="19">
        <v>474.8</v>
      </c>
      <c r="K29" s="10"/>
    </row>
    <row r="30" spans="1:11" ht="29.25" x14ac:dyDescent="0.25">
      <c r="A30" s="265" t="s">
        <v>32</v>
      </c>
      <c r="B30" s="19">
        <v>0.9</v>
      </c>
      <c r="C30" s="295"/>
      <c r="D30" s="19"/>
      <c r="E30" s="19"/>
      <c r="F30" s="19"/>
      <c r="G30" s="19"/>
      <c r="H30" s="19"/>
      <c r="I30" s="296"/>
      <c r="J30" s="17">
        <v>0.9</v>
      </c>
      <c r="K30" s="54"/>
    </row>
    <row r="31" spans="1:11" s="3" customFormat="1" ht="19.5" customHeight="1" thickBot="1" x14ac:dyDescent="0.3">
      <c r="A31" s="214" t="s">
        <v>33</v>
      </c>
      <c r="B31" s="148">
        <v>435.7</v>
      </c>
      <c r="C31" s="147"/>
      <c r="D31" s="148">
        <v>17.3</v>
      </c>
      <c r="E31" s="148">
        <v>0.1</v>
      </c>
      <c r="F31" s="148">
        <v>17</v>
      </c>
      <c r="G31" s="148">
        <v>16.2</v>
      </c>
      <c r="H31" s="148">
        <v>-12.4</v>
      </c>
      <c r="I31" s="147"/>
      <c r="J31" s="148">
        <v>473.9</v>
      </c>
      <c r="K31" s="54"/>
    </row>
    <row r="32" spans="1:11" ht="3.75" customHeight="1" thickTop="1" x14ac:dyDescent="0.25">
      <c r="A32" s="95"/>
      <c r="B32" s="19"/>
      <c r="C32" s="295"/>
      <c r="D32" s="19"/>
      <c r="E32" s="19"/>
      <c r="F32" s="19"/>
      <c r="G32" s="19"/>
      <c r="H32" s="19"/>
      <c r="I32" s="295"/>
      <c r="J32" s="19"/>
      <c r="K32" s="52"/>
    </row>
    <row r="33" spans="1:11" ht="15" customHeight="1" x14ac:dyDescent="0.25">
      <c r="A33" s="95" t="s">
        <v>34</v>
      </c>
      <c r="B33" s="19"/>
      <c r="C33" s="295"/>
      <c r="D33" s="19"/>
      <c r="E33" s="19"/>
      <c r="F33" s="19"/>
      <c r="G33" s="19"/>
      <c r="H33" s="19"/>
      <c r="I33" s="295"/>
      <c r="J33" s="19"/>
      <c r="K33" s="52"/>
    </row>
    <row r="34" spans="1:11" ht="15" customHeight="1" x14ac:dyDescent="0.25">
      <c r="A34" s="95" t="s">
        <v>27</v>
      </c>
      <c r="B34" s="19">
        <v>11</v>
      </c>
      <c r="C34" s="295" t="s">
        <v>7</v>
      </c>
      <c r="D34" s="19"/>
      <c r="E34" s="19"/>
      <c r="F34" s="19"/>
      <c r="G34" s="19"/>
      <c r="H34" s="19"/>
      <c r="I34" s="295"/>
      <c r="J34" s="19">
        <v>11</v>
      </c>
      <c r="K34" s="52"/>
    </row>
    <row r="35" spans="1:11" ht="15" customHeight="1" x14ac:dyDescent="0.25">
      <c r="A35" s="291" t="s">
        <v>28</v>
      </c>
      <c r="B35" s="19">
        <v>0</v>
      </c>
      <c r="C35" s="297"/>
      <c r="D35" s="19"/>
      <c r="E35" s="19"/>
      <c r="F35" s="19"/>
      <c r="G35" s="19"/>
      <c r="H35" s="19"/>
      <c r="I35" s="298"/>
      <c r="J35" s="19">
        <v>0</v>
      </c>
      <c r="K35" s="52"/>
    </row>
    <row r="36" spans="1:11" ht="15" customHeight="1" x14ac:dyDescent="0.25">
      <c r="A36" s="95" t="s">
        <v>30</v>
      </c>
      <c r="B36" s="19">
        <v>133.5</v>
      </c>
      <c r="C36" s="295" t="s">
        <v>7</v>
      </c>
      <c r="D36" s="19"/>
      <c r="E36" s="19"/>
      <c r="F36" s="19"/>
      <c r="G36" s="19"/>
      <c r="H36" s="19">
        <v>12.4</v>
      </c>
      <c r="I36" s="295"/>
      <c r="J36" s="19">
        <v>145.9</v>
      </c>
      <c r="K36" s="52"/>
    </row>
    <row r="37" spans="1:11" ht="15" customHeight="1" x14ac:dyDescent="0.25">
      <c r="A37" s="95" t="s">
        <v>20</v>
      </c>
      <c r="B37" s="19">
        <v>122.6</v>
      </c>
      <c r="C37" s="295"/>
      <c r="D37" s="19">
        <v>-17.3</v>
      </c>
      <c r="E37" s="19"/>
      <c r="F37" s="19"/>
      <c r="G37" s="19"/>
      <c r="H37" s="19"/>
      <c r="I37" s="295"/>
      <c r="J37" s="19">
        <v>105.3</v>
      </c>
      <c r="K37" s="52"/>
    </row>
    <row r="38" spans="1:11" ht="14.25" hidden="1" customHeight="1" x14ac:dyDescent="0.25">
      <c r="A38" s="95" t="s">
        <v>21</v>
      </c>
      <c r="B38" s="19">
        <v>0</v>
      </c>
      <c r="C38" s="297" t="s">
        <v>7</v>
      </c>
      <c r="D38" s="19">
        <v>0</v>
      </c>
      <c r="E38" s="19"/>
      <c r="F38" s="19"/>
      <c r="G38" s="19"/>
      <c r="H38" s="19"/>
      <c r="I38" s="298"/>
      <c r="J38" s="19">
        <v>0</v>
      </c>
      <c r="K38" s="52"/>
    </row>
    <row r="39" spans="1:11" s="3" customFormat="1" ht="19.5" customHeight="1" thickBot="1" x14ac:dyDescent="0.3">
      <c r="A39" s="292" t="s">
        <v>35</v>
      </c>
      <c r="B39" s="148">
        <v>702.8</v>
      </c>
      <c r="C39" s="147" t="s">
        <v>7</v>
      </c>
      <c r="D39" s="148">
        <v>0</v>
      </c>
      <c r="E39" s="148">
        <v>0.1</v>
      </c>
      <c r="F39" s="148">
        <v>17</v>
      </c>
      <c r="G39" s="148">
        <v>16.2</v>
      </c>
      <c r="H39" s="148">
        <v>0</v>
      </c>
      <c r="I39" s="147"/>
      <c r="J39" s="148">
        <v>736.1</v>
      </c>
      <c r="K39" s="52"/>
    </row>
    <row r="40" spans="1:11" ht="3.75" customHeight="1" thickTop="1" x14ac:dyDescent="0.25">
      <c r="A40" s="95"/>
      <c r="B40" s="19"/>
      <c r="C40" s="295"/>
      <c r="D40" s="19"/>
      <c r="E40" s="19"/>
      <c r="F40" s="19"/>
      <c r="G40" s="19"/>
      <c r="H40" s="19"/>
      <c r="I40" s="296"/>
      <c r="J40" s="19"/>
      <c r="K40" s="52"/>
    </row>
    <row r="41" spans="1:11" ht="28.5" x14ac:dyDescent="0.25">
      <c r="A41" s="95" t="s">
        <v>36</v>
      </c>
      <c r="B41" s="19">
        <v>340.3</v>
      </c>
      <c r="C41" s="93"/>
      <c r="D41" s="19"/>
      <c r="E41" s="19"/>
      <c r="F41" s="19"/>
      <c r="G41" s="19"/>
      <c r="H41" s="19"/>
      <c r="I41" s="93"/>
      <c r="J41" s="19">
        <v>340.3</v>
      </c>
      <c r="K41" s="10"/>
    </row>
    <row r="42" spans="1:11" ht="15.75" thickBot="1" x14ac:dyDescent="0.3">
      <c r="A42" s="95" t="s">
        <v>37</v>
      </c>
      <c r="B42" s="150">
        <v>1.28</v>
      </c>
      <c r="C42" s="151"/>
      <c r="D42" s="151"/>
      <c r="E42" s="151"/>
      <c r="F42" s="151"/>
      <c r="G42" s="151"/>
      <c r="H42" s="151"/>
      <c r="I42" s="151"/>
      <c r="J42" s="150">
        <v>1.39</v>
      </c>
      <c r="K42" s="61"/>
    </row>
    <row r="43" spans="1:11" ht="14.65" customHeight="1" thickTop="1" x14ac:dyDescent="0.25">
      <c r="A43" s="93"/>
      <c r="B43" s="5"/>
      <c r="C43" s="5"/>
      <c r="D43" s="5"/>
      <c r="E43" s="5"/>
      <c r="F43" s="5"/>
      <c r="G43" s="5"/>
      <c r="H43" s="5"/>
      <c r="I43" s="5"/>
      <c r="J43" s="5"/>
      <c r="K43" s="5"/>
    </row>
    <row r="44" spans="1:11" ht="4.9000000000000004" customHeight="1" x14ac:dyDescent="0.25">
      <c r="A44" s="293"/>
      <c r="B44" s="12"/>
      <c r="C44" s="12"/>
      <c r="D44" s="12"/>
      <c r="E44" s="12"/>
      <c r="F44" s="12"/>
      <c r="G44" s="12"/>
      <c r="H44" s="12"/>
      <c r="I44" s="12"/>
      <c r="J44" s="12"/>
      <c r="K44" s="12"/>
    </row>
    <row r="45" spans="1:11" x14ac:dyDescent="0.25">
      <c r="A45" s="473" t="s">
        <v>38</v>
      </c>
      <c r="B45" s="23"/>
      <c r="C45" s="5"/>
      <c r="D45" s="5"/>
      <c r="E45" s="5"/>
      <c r="F45" s="5"/>
      <c r="G45" s="5"/>
      <c r="H45" s="5"/>
      <c r="I45" s="5"/>
      <c r="J45" s="5"/>
      <c r="K45" s="5"/>
    </row>
  </sheetData>
  <mergeCells count="3">
    <mergeCell ref="D2:H2"/>
    <mergeCell ref="D3:H3"/>
    <mergeCell ref="D4:H4"/>
  </mergeCells>
  <printOptions horizontalCentered="1"/>
  <pageMargins left="0.45" right="0.45" top="0.75" bottom="0.5" header="0.3" footer="0.3"/>
  <pageSetup paperSize="5"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theme="2" tint="-0.499984740745262"/>
    <pageSetUpPr fitToPage="1"/>
  </sheetPr>
  <dimension ref="A1:O44"/>
  <sheetViews>
    <sheetView showGridLines="0" zoomScaleNormal="100" workbookViewId="0"/>
  </sheetViews>
  <sheetFormatPr defaultColWidth="11.5703125" defaultRowHeight="12.75" x14ac:dyDescent="0.2"/>
  <cols>
    <col min="1" max="1" width="61.5703125" style="25" customWidth="1"/>
    <col min="2" max="2" width="1.5703125" style="24" customWidth="1"/>
    <col min="3" max="3" width="11.5703125" style="24" customWidth="1"/>
    <col min="4" max="4" width="1.5703125" style="24" customWidth="1"/>
    <col min="5" max="5" width="11.5703125" style="24" customWidth="1"/>
    <col min="6" max="6" width="1.5703125" style="24" customWidth="1"/>
    <col min="7" max="7" width="11.5703125" style="24" customWidth="1"/>
    <col min="8" max="8" width="1" style="24" customWidth="1"/>
    <col min="9" max="9" width="13.42578125" style="24" bestFit="1" customWidth="1"/>
    <col min="10" max="10" width="1.5703125" style="24" customWidth="1"/>
    <col min="11" max="11" width="15.140625" style="24" bestFit="1" customWidth="1"/>
    <col min="12" max="13" width="1.5703125" style="24" customWidth="1"/>
    <col min="14" max="16384" width="11.5703125" style="24"/>
  </cols>
  <sheetData>
    <row r="1" spans="1:15" s="30" customFormat="1" ht="15" x14ac:dyDescent="0.25">
      <c r="A1" s="32" t="s">
        <v>39</v>
      </c>
      <c r="B1" s="31"/>
      <c r="C1" s="163"/>
      <c r="D1" s="31"/>
      <c r="E1" s="31"/>
      <c r="F1" s="31"/>
      <c r="G1" s="31"/>
      <c r="H1" s="31"/>
      <c r="I1" s="31"/>
      <c r="J1" s="31"/>
      <c r="K1" s="31"/>
    </row>
    <row r="2" spans="1:15" ht="14.25" x14ac:dyDescent="0.2">
      <c r="A2" s="4" t="s">
        <v>40</v>
      </c>
      <c r="B2" s="29"/>
      <c r="C2" s="29"/>
      <c r="D2" s="29"/>
      <c r="E2" s="29"/>
      <c r="F2" s="29"/>
      <c r="G2" s="29"/>
      <c r="H2" s="29"/>
      <c r="I2" s="29"/>
      <c r="J2" s="29"/>
      <c r="K2" s="29"/>
    </row>
    <row r="3" spans="1:15" s="26" customFormat="1" ht="14.1" customHeight="1" x14ac:dyDescent="0.25">
      <c r="A3" s="28"/>
      <c r="B3" s="27"/>
      <c r="C3" s="539" t="s">
        <v>41</v>
      </c>
      <c r="D3" s="539"/>
      <c r="E3" s="539"/>
      <c r="F3" s="539"/>
      <c r="G3" s="539"/>
      <c r="H3" s="539"/>
      <c r="I3" s="539"/>
      <c r="J3" s="539"/>
      <c r="K3" s="539"/>
    </row>
    <row r="4" spans="1:15" s="26" customFormat="1" ht="15.6" customHeight="1" x14ac:dyDescent="0.25">
      <c r="A4" s="28"/>
      <c r="B4" s="27"/>
      <c r="C4" s="196"/>
      <c r="D4" s="196"/>
      <c r="E4" s="194" t="s">
        <v>42</v>
      </c>
      <c r="F4" s="196"/>
      <c r="G4" s="196"/>
      <c r="H4" s="196"/>
      <c r="I4" s="195" t="s">
        <v>43</v>
      </c>
      <c r="J4" s="196"/>
      <c r="K4" s="196"/>
    </row>
    <row r="5" spans="1:15" s="26" customFormat="1" ht="13.5" customHeight="1" x14ac:dyDescent="0.25">
      <c r="A5" s="28"/>
      <c r="B5" s="27"/>
      <c r="C5" s="194" t="s">
        <v>44</v>
      </c>
      <c r="D5" s="196"/>
      <c r="E5" s="194" t="s">
        <v>45</v>
      </c>
      <c r="F5" s="196"/>
      <c r="G5" s="194" t="s">
        <v>46</v>
      </c>
      <c r="H5" s="194"/>
      <c r="I5" s="195" t="s">
        <v>47</v>
      </c>
      <c r="J5" s="196"/>
      <c r="K5" s="196"/>
      <c r="N5" s="161"/>
    </row>
    <row r="6" spans="1:15" s="26" customFormat="1" ht="12.75" customHeight="1" x14ac:dyDescent="0.25">
      <c r="A6" s="28"/>
      <c r="B6" s="27"/>
      <c r="C6" s="195" t="s">
        <v>48</v>
      </c>
      <c r="D6" s="197"/>
      <c r="E6" s="195" t="s">
        <v>49</v>
      </c>
      <c r="F6" s="197"/>
      <c r="G6" s="195" t="s">
        <v>50</v>
      </c>
      <c r="H6" s="195"/>
      <c r="I6" s="195" t="s">
        <v>51</v>
      </c>
      <c r="J6" s="197"/>
      <c r="K6" s="195" t="s">
        <v>52</v>
      </c>
    </row>
    <row r="7" spans="1:15" ht="15" x14ac:dyDescent="0.25">
      <c r="A7" s="243" t="s">
        <v>53</v>
      </c>
      <c r="B7" s="244"/>
      <c r="C7" s="244"/>
      <c r="D7" s="244"/>
      <c r="E7" s="244"/>
      <c r="F7" s="244"/>
      <c r="G7" s="244"/>
      <c r="H7" s="244"/>
      <c r="I7" s="244"/>
      <c r="J7" s="244"/>
      <c r="K7" s="244"/>
    </row>
    <row r="8" spans="1:15" ht="12.75" customHeight="1" x14ac:dyDescent="0.25">
      <c r="A8" s="214" t="s">
        <v>15</v>
      </c>
      <c r="B8" s="245"/>
      <c r="C8" s="246">
        <v>2402.1999999999998</v>
      </c>
      <c r="D8" s="244"/>
      <c r="E8" s="246">
        <v>1551.8</v>
      </c>
      <c r="F8" s="246"/>
      <c r="G8" s="246">
        <v>223.8</v>
      </c>
      <c r="H8" s="76"/>
      <c r="I8" s="246">
        <v>-4.8</v>
      </c>
      <c r="J8" s="247"/>
      <c r="K8" s="246">
        <v>4173</v>
      </c>
      <c r="N8" s="162"/>
    </row>
    <row r="9" spans="1:15" ht="15" x14ac:dyDescent="0.25">
      <c r="A9" s="248" t="s">
        <v>16</v>
      </c>
      <c r="B9" s="249"/>
      <c r="C9" s="250">
        <v>10</v>
      </c>
      <c r="D9" s="250"/>
      <c r="E9" s="250">
        <v>2615.3000000000002</v>
      </c>
      <c r="F9" s="251"/>
      <c r="G9" s="250">
        <v>0</v>
      </c>
      <c r="H9" s="76"/>
      <c r="I9" s="250">
        <v>0</v>
      </c>
      <c r="J9" s="250"/>
      <c r="K9" s="250">
        <v>2625.3</v>
      </c>
      <c r="N9" s="162"/>
    </row>
    <row r="10" spans="1:15" ht="15" x14ac:dyDescent="0.25">
      <c r="A10" s="252" t="s">
        <v>17</v>
      </c>
      <c r="B10" s="245"/>
      <c r="C10" s="253">
        <v>2412.1999999999998</v>
      </c>
      <c r="D10" s="246"/>
      <c r="E10" s="253">
        <v>4167.1000000000004</v>
      </c>
      <c r="F10" s="254"/>
      <c r="G10" s="253">
        <v>223.8</v>
      </c>
      <c r="H10" s="76"/>
      <c r="I10" s="253">
        <v>-4.8</v>
      </c>
      <c r="J10" s="246"/>
      <c r="K10" s="253">
        <v>6798.3</v>
      </c>
      <c r="N10" s="162"/>
    </row>
    <row r="11" spans="1:15" ht="3.95" customHeight="1" x14ac:dyDescent="0.25">
      <c r="A11" s="243"/>
      <c r="B11" s="255"/>
      <c r="C11" s="255"/>
      <c r="D11" s="255"/>
      <c r="E11" s="255"/>
      <c r="F11" s="255"/>
      <c r="G11" s="255"/>
      <c r="H11" s="76"/>
      <c r="I11" s="255"/>
      <c r="J11" s="255"/>
      <c r="K11" s="255"/>
    </row>
    <row r="12" spans="1:15" ht="15" x14ac:dyDescent="0.25">
      <c r="A12" s="243" t="s">
        <v>54</v>
      </c>
      <c r="B12" s="255"/>
      <c r="C12" s="255"/>
      <c r="D12" s="255"/>
      <c r="E12" s="255"/>
      <c r="F12" s="255"/>
      <c r="G12" s="255"/>
      <c r="H12" s="76"/>
      <c r="I12" s="255"/>
      <c r="J12" s="255"/>
      <c r="K12" s="255"/>
    </row>
    <row r="13" spans="1:15" ht="12.75" customHeight="1" x14ac:dyDescent="0.25">
      <c r="A13" s="256" t="s">
        <v>18</v>
      </c>
      <c r="B13" s="257"/>
      <c r="C13" s="258">
        <v>1433.3</v>
      </c>
      <c r="D13" s="258"/>
      <c r="E13" s="258">
        <v>3788.2</v>
      </c>
      <c r="F13" s="259"/>
      <c r="G13" s="258">
        <v>40.200000000000003</v>
      </c>
      <c r="H13" s="76"/>
      <c r="I13" s="258">
        <v>-2.8</v>
      </c>
      <c r="J13" s="258"/>
      <c r="K13" s="258">
        <v>5258.9</v>
      </c>
      <c r="N13" s="162"/>
    </row>
    <row r="14" spans="1:15" ht="15" x14ac:dyDescent="0.25">
      <c r="A14" s="260" t="s">
        <v>55</v>
      </c>
      <c r="B14" s="249"/>
      <c r="C14" s="250">
        <v>466.2</v>
      </c>
      <c r="D14" s="250"/>
      <c r="E14" s="250">
        <v>209.2</v>
      </c>
      <c r="F14" s="251"/>
      <c r="G14" s="250">
        <v>229.3</v>
      </c>
      <c r="H14" s="76"/>
      <c r="I14" s="250">
        <v>121</v>
      </c>
      <c r="J14" s="250"/>
      <c r="K14" s="250">
        <v>1025.7</v>
      </c>
      <c r="N14" s="162"/>
    </row>
    <row r="15" spans="1:15" ht="12.75" customHeight="1" x14ac:dyDescent="0.25">
      <c r="A15" s="256" t="s">
        <v>56</v>
      </c>
      <c r="B15" s="257"/>
      <c r="C15" s="258">
        <v>76.3</v>
      </c>
      <c r="D15" s="258"/>
      <c r="E15" s="258">
        <v>34.6</v>
      </c>
      <c r="F15" s="259"/>
      <c r="G15" s="258">
        <v>4.5999999999999996</v>
      </c>
      <c r="H15" s="76"/>
      <c r="I15" s="258">
        <v>7.1</v>
      </c>
      <c r="J15" s="258"/>
      <c r="K15" s="258">
        <v>122.6</v>
      </c>
      <c r="N15" s="162"/>
      <c r="O15" s="55"/>
    </row>
    <row r="16" spans="1:15" ht="14.1" hidden="1" customHeight="1" x14ac:dyDescent="0.25">
      <c r="A16" s="261" t="s">
        <v>21</v>
      </c>
      <c r="B16" s="257"/>
      <c r="C16" s="258">
        <v>0</v>
      </c>
      <c r="D16" s="258"/>
      <c r="E16" s="258">
        <v>0</v>
      </c>
      <c r="F16" s="259"/>
      <c r="G16" s="258">
        <v>0</v>
      </c>
      <c r="H16" s="76"/>
      <c r="I16" s="258">
        <v>0</v>
      </c>
      <c r="J16" s="258"/>
      <c r="K16" s="258">
        <v>0</v>
      </c>
      <c r="N16" s="162"/>
      <c r="O16" s="55"/>
    </row>
    <row r="17" spans="1:15" ht="15" x14ac:dyDescent="0.25">
      <c r="A17" s="262" t="s">
        <v>22</v>
      </c>
      <c r="B17" s="257"/>
      <c r="C17" s="263">
        <v>1975.8</v>
      </c>
      <c r="D17" s="258"/>
      <c r="E17" s="263">
        <v>4032</v>
      </c>
      <c r="F17" s="259"/>
      <c r="G17" s="263">
        <v>274.10000000000002</v>
      </c>
      <c r="H17" s="76"/>
      <c r="I17" s="263">
        <v>125.3</v>
      </c>
      <c r="J17" s="258"/>
      <c r="K17" s="263">
        <v>6407.2</v>
      </c>
      <c r="N17" s="162"/>
    </row>
    <row r="18" spans="1:15" ht="3.95" customHeight="1" x14ac:dyDescent="0.25">
      <c r="A18" s="264"/>
      <c r="B18" s="255"/>
      <c r="C18" s="255"/>
      <c r="D18" s="255"/>
      <c r="E18" s="255"/>
      <c r="F18" s="255"/>
      <c r="G18" s="255"/>
      <c r="H18" s="76"/>
      <c r="I18" s="255"/>
      <c r="J18" s="255"/>
      <c r="K18" s="255"/>
      <c r="N18" s="162"/>
    </row>
    <row r="19" spans="1:15" ht="12.75" customHeight="1" x14ac:dyDescent="0.25">
      <c r="A19" s="264" t="s">
        <v>23</v>
      </c>
      <c r="B19" s="255"/>
      <c r="C19" s="72">
        <v>0</v>
      </c>
      <c r="D19" s="258"/>
      <c r="E19" s="72">
        <v>0</v>
      </c>
      <c r="F19" s="258"/>
      <c r="G19" s="72">
        <v>18.5</v>
      </c>
      <c r="H19" s="76"/>
      <c r="I19" s="72">
        <v>0</v>
      </c>
      <c r="J19" s="258"/>
      <c r="K19" s="72">
        <v>18.5</v>
      </c>
      <c r="N19" s="162"/>
    </row>
    <row r="20" spans="1:15" ht="2.65" customHeight="1" x14ac:dyDescent="0.25">
      <c r="A20" s="264"/>
      <c r="B20" s="255"/>
      <c r="C20" s="258"/>
      <c r="D20" s="258"/>
      <c r="E20" s="258"/>
      <c r="F20" s="258"/>
      <c r="G20" s="258"/>
      <c r="H20" s="76"/>
      <c r="I20" s="258"/>
      <c r="J20" s="258"/>
      <c r="K20" s="258"/>
    </row>
    <row r="21" spans="1:15" ht="15" x14ac:dyDescent="0.25">
      <c r="A21" s="264" t="s">
        <v>24</v>
      </c>
      <c r="B21" s="255"/>
      <c r="C21" s="258">
        <v>436.4</v>
      </c>
      <c r="D21" s="258"/>
      <c r="E21" s="258">
        <v>135.1</v>
      </c>
      <c r="F21" s="258"/>
      <c r="G21" s="258">
        <v>-31.8</v>
      </c>
      <c r="H21" s="76"/>
      <c r="I21" s="258">
        <v>-130.1</v>
      </c>
      <c r="J21" s="258"/>
      <c r="K21" s="258">
        <v>409.6</v>
      </c>
      <c r="N21" s="162"/>
      <c r="O21" s="153"/>
    </row>
    <row r="22" spans="1:15" ht="3.4" customHeight="1" x14ac:dyDescent="0.25">
      <c r="A22" s="264"/>
      <c r="B22" s="255"/>
      <c r="C22" s="255"/>
      <c r="D22" s="255"/>
      <c r="E22" s="255"/>
      <c r="F22" s="255"/>
      <c r="G22" s="255"/>
      <c r="H22" s="76"/>
      <c r="I22" s="255"/>
      <c r="J22" s="255"/>
      <c r="K22" s="255"/>
    </row>
    <row r="23" spans="1:15" ht="15" customHeight="1" x14ac:dyDescent="0.25">
      <c r="A23" s="265" t="s">
        <v>57</v>
      </c>
      <c r="B23" s="257"/>
      <c r="C23" s="258">
        <v>19.5</v>
      </c>
      <c r="D23" s="258"/>
      <c r="E23" s="258">
        <v>0.8</v>
      </c>
      <c r="F23" s="259"/>
      <c r="G23" s="258">
        <v>156.5</v>
      </c>
      <c r="H23" s="76"/>
      <c r="I23" s="258">
        <v>-13</v>
      </c>
      <c r="J23" s="258"/>
      <c r="K23" s="258">
        <v>163.80000000000001</v>
      </c>
      <c r="N23" s="162"/>
    </row>
    <row r="24" spans="1:15" ht="16.5" customHeight="1" x14ac:dyDescent="0.25">
      <c r="A24" s="264" t="s">
        <v>26</v>
      </c>
      <c r="B24" s="255"/>
      <c r="C24" s="258">
        <v>-10.5</v>
      </c>
      <c r="D24" s="258"/>
      <c r="E24" s="258">
        <v>0.6</v>
      </c>
      <c r="F24" s="258"/>
      <c r="G24" s="258">
        <v>0.4</v>
      </c>
      <c r="H24" s="76"/>
      <c r="I24" s="258">
        <v>17.2</v>
      </c>
      <c r="J24" s="258"/>
      <c r="K24" s="258">
        <v>7.7</v>
      </c>
      <c r="N24" s="162"/>
    </row>
    <row r="25" spans="1:15" ht="15" x14ac:dyDescent="0.25">
      <c r="A25" s="266" t="s">
        <v>58</v>
      </c>
      <c r="B25" s="267"/>
      <c r="C25" s="250">
        <v>0.2</v>
      </c>
      <c r="D25" s="250"/>
      <c r="E25" s="268">
        <v>0</v>
      </c>
      <c r="F25" s="250"/>
      <c r="G25" s="250">
        <v>0.7</v>
      </c>
      <c r="H25" s="76"/>
      <c r="I25" s="250">
        <v>0</v>
      </c>
      <c r="J25" s="250"/>
      <c r="K25" s="250">
        <v>0.9</v>
      </c>
      <c r="N25" s="162"/>
    </row>
    <row r="26" spans="1:15" ht="15" x14ac:dyDescent="0.25">
      <c r="A26" s="269" t="s">
        <v>59</v>
      </c>
      <c r="B26" s="267"/>
      <c r="C26" s="250">
        <v>76.3</v>
      </c>
      <c r="D26" s="250"/>
      <c r="E26" s="250">
        <v>34.6</v>
      </c>
      <c r="F26" s="250"/>
      <c r="G26" s="250">
        <v>4.5999999999999996</v>
      </c>
      <c r="H26" s="76"/>
      <c r="I26" s="270">
        <v>7.1</v>
      </c>
      <c r="J26" s="250"/>
      <c r="K26" s="258">
        <v>122.6</v>
      </c>
      <c r="N26" s="162"/>
    </row>
    <row r="27" spans="1:15" ht="14.25" hidden="1" customHeight="1" x14ac:dyDescent="0.2">
      <c r="A27" s="271" t="s">
        <v>21</v>
      </c>
      <c r="B27" s="267"/>
      <c r="C27" s="258">
        <v>0</v>
      </c>
      <c r="D27" s="258"/>
      <c r="E27" s="258">
        <v>0</v>
      </c>
      <c r="F27" s="258"/>
      <c r="G27" s="258">
        <v>0</v>
      </c>
      <c r="H27" s="258"/>
      <c r="I27" s="72">
        <v>0</v>
      </c>
      <c r="J27" s="258"/>
      <c r="K27" s="258">
        <v>0</v>
      </c>
      <c r="N27" s="162"/>
    </row>
    <row r="28" spans="1:15" ht="3.4" customHeight="1" x14ac:dyDescent="0.2">
      <c r="A28" s="272"/>
      <c r="B28" s="255"/>
      <c r="C28" s="273"/>
      <c r="D28" s="258"/>
      <c r="E28" s="273"/>
      <c r="F28" s="258"/>
      <c r="G28" s="273"/>
      <c r="H28" s="78"/>
      <c r="I28" s="78"/>
      <c r="J28" s="258"/>
      <c r="K28" s="273"/>
    </row>
    <row r="29" spans="1:15" ht="15" customHeight="1" x14ac:dyDescent="0.25">
      <c r="A29" s="274" t="s">
        <v>35</v>
      </c>
      <c r="B29" s="245"/>
      <c r="C29" s="246">
        <v>521.5</v>
      </c>
      <c r="D29" s="255"/>
      <c r="E29" s="246">
        <v>171.1</v>
      </c>
      <c r="F29" s="246"/>
      <c r="G29" s="246">
        <v>129</v>
      </c>
      <c r="H29" s="246"/>
      <c r="I29" s="246">
        <v>-118.8</v>
      </c>
      <c r="J29" s="246"/>
      <c r="K29" s="246">
        <v>702.8</v>
      </c>
      <c r="N29" s="162"/>
      <c r="O29" s="153"/>
    </row>
    <row r="30" spans="1:15" ht="3.95" customHeight="1" x14ac:dyDescent="0.2">
      <c r="A30" s="265"/>
      <c r="B30" s="257"/>
      <c r="C30" s="255"/>
      <c r="D30" s="255"/>
      <c r="E30" s="255"/>
      <c r="F30" s="255"/>
      <c r="G30" s="255"/>
      <c r="H30" s="255"/>
      <c r="I30" s="255"/>
      <c r="J30" s="255"/>
      <c r="K30" s="255"/>
    </row>
    <row r="31" spans="1:15" ht="14.25" x14ac:dyDescent="0.2">
      <c r="A31" s="243" t="s">
        <v>60</v>
      </c>
      <c r="B31" s="257"/>
      <c r="C31" s="255"/>
      <c r="D31" s="255"/>
      <c r="E31" s="255"/>
      <c r="F31" s="257"/>
      <c r="G31" s="255"/>
      <c r="H31" s="255"/>
      <c r="I31" s="255"/>
      <c r="J31" s="255"/>
      <c r="K31" s="255"/>
    </row>
    <row r="32" spans="1:15" ht="14.25" x14ac:dyDescent="0.2">
      <c r="A32" s="275" t="s">
        <v>12</v>
      </c>
      <c r="B32" s="257"/>
      <c r="C32" s="250">
        <v>0</v>
      </c>
      <c r="D32" s="276"/>
      <c r="E32" s="277">
        <v>16.2</v>
      </c>
      <c r="F32" s="278"/>
      <c r="G32" s="279">
        <v>0</v>
      </c>
      <c r="H32" s="279"/>
      <c r="I32" s="279">
        <v>0</v>
      </c>
      <c r="J32" s="276"/>
      <c r="K32" s="258">
        <v>16.2</v>
      </c>
      <c r="N32" s="162"/>
    </row>
    <row r="33" spans="1:15" ht="28.5" x14ac:dyDescent="0.2">
      <c r="A33" s="265" t="s">
        <v>61</v>
      </c>
      <c r="B33" s="249"/>
      <c r="C33" s="277">
        <v>0</v>
      </c>
      <c r="D33" s="280"/>
      <c r="E33" s="277">
        <v>0</v>
      </c>
      <c r="F33" s="281"/>
      <c r="G33" s="282">
        <v>17</v>
      </c>
      <c r="H33" s="282"/>
      <c r="I33" s="283">
        <v>0</v>
      </c>
      <c r="J33" s="280"/>
      <c r="K33" s="258">
        <v>17</v>
      </c>
      <c r="N33" s="162"/>
    </row>
    <row r="34" spans="1:15" ht="40.35" customHeight="1" x14ac:dyDescent="0.2">
      <c r="A34" s="265" t="s">
        <v>62</v>
      </c>
      <c r="B34" s="257"/>
      <c r="C34" s="279">
        <v>0</v>
      </c>
      <c r="D34" s="276"/>
      <c r="E34" s="279">
        <v>0</v>
      </c>
      <c r="F34" s="278"/>
      <c r="G34" s="284">
        <v>0.1</v>
      </c>
      <c r="H34" s="276"/>
      <c r="I34" s="284">
        <v>0</v>
      </c>
      <c r="J34" s="276"/>
      <c r="K34" s="258">
        <v>0.1</v>
      </c>
      <c r="N34" s="162"/>
    </row>
    <row r="35" spans="1:15" ht="4.3499999999999996" customHeight="1" x14ac:dyDescent="0.2">
      <c r="A35" s="260"/>
      <c r="B35" s="257"/>
      <c r="C35" s="285"/>
      <c r="D35" s="276"/>
      <c r="E35" s="285"/>
      <c r="F35" s="278"/>
      <c r="G35" s="285"/>
      <c r="H35" s="276"/>
      <c r="I35" s="128"/>
      <c r="J35" s="276"/>
      <c r="K35" s="285"/>
    </row>
    <row r="36" spans="1:15" ht="13.5" customHeight="1" thickBot="1" x14ac:dyDescent="0.3">
      <c r="A36" s="286" t="s">
        <v>63</v>
      </c>
      <c r="B36" s="244"/>
      <c r="C36" s="287">
        <v>521.5</v>
      </c>
      <c r="D36" s="288"/>
      <c r="E36" s="287">
        <v>187.3</v>
      </c>
      <c r="F36" s="288"/>
      <c r="G36" s="287">
        <v>146.1</v>
      </c>
      <c r="H36" s="276"/>
      <c r="I36" s="287">
        <v>-118.8</v>
      </c>
      <c r="J36" s="288"/>
      <c r="K36" s="289"/>
      <c r="N36" s="162"/>
      <c r="O36" s="153"/>
    </row>
    <row r="37" spans="1:15" ht="16.5" thickTop="1" thickBot="1" x14ac:dyDescent="0.3">
      <c r="A37" s="286" t="s">
        <v>64</v>
      </c>
      <c r="B37" s="290"/>
      <c r="C37" s="255"/>
      <c r="D37" s="255"/>
      <c r="E37" s="255"/>
      <c r="F37" s="255"/>
      <c r="G37" s="255"/>
      <c r="H37" s="276"/>
      <c r="I37" s="255"/>
      <c r="J37" s="255"/>
      <c r="K37" s="287">
        <v>736.1</v>
      </c>
    </row>
    <row r="38" spans="1:15" ht="15" thickTop="1" x14ac:dyDescent="0.2">
      <c r="C38" s="185"/>
      <c r="D38" s="185"/>
      <c r="E38" s="185"/>
      <c r="F38" s="185"/>
      <c r="G38" s="185"/>
      <c r="H38" s="62"/>
      <c r="I38" s="185"/>
      <c r="J38" s="185"/>
      <c r="K38" s="185"/>
    </row>
    <row r="39" spans="1:15" x14ac:dyDescent="0.2">
      <c r="C39" s="185"/>
      <c r="D39" s="185"/>
      <c r="E39" s="185"/>
      <c r="F39" s="185"/>
      <c r="G39" s="185"/>
      <c r="H39" s="185"/>
      <c r="I39" s="185"/>
      <c r="J39" s="185"/>
      <c r="K39" s="185"/>
    </row>
    <row r="40" spans="1:15" x14ac:dyDescent="0.2">
      <c r="C40" s="185"/>
      <c r="D40" s="185"/>
      <c r="E40" s="185"/>
      <c r="F40" s="185"/>
      <c r="G40" s="185"/>
      <c r="H40" s="185"/>
      <c r="I40" s="185"/>
      <c r="J40" s="185"/>
      <c r="K40" s="185"/>
    </row>
    <row r="41" spans="1:15" x14ac:dyDescent="0.2">
      <c r="H41" s="182"/>
    </row>
    <row r="42" spans="1:15" x14ac:dyDescent="0.2">
      <c r="H42" s="182"/>
    </row>
    <row r="43" spans="1:15" x14ac:dyDescent="0.2">
      <c r="H43" s="182"/>
    </row>
    <row r="44" spans="1:15" x14ac:dyDescent="0.2">
      <c r="H44" s="182"/>
    </row>
  </sheetData>
  <mergeCells count="1">
    <mergeCell ref="C3:K3"/>
  </mergeCells>
  <printOptions horizontalCentered="1"/>
  <pageMargins left="0.5" right="0.5" top="0.75" bottom="0.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theme="2" tint="-0.499984740745262"/>
  </sheetPr>
  <dimension ref="A1:R83"/>
  <sheetViews>
    <sheetView showGridLines="0" zoomScaleNormal="100"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47.140625" style="1" customWidth="1"/>
    <col min="2" max="5" width="9.140625" style="2" customWidth="1"/>
    <col min="6" max="6" width="11.5703125" style="2" customWidth="1"/>
    <col min="7" max="7" width="9.140625" style="2"/>
    <col min="8" max="10" width="10" style="2" customWidth="1"/>
    <col min="11" max="11" width="11.140625" style="2" customWidth="1"/>
    <col min="12" max="14" width="10" style="2" customWidth="1"/>
    <col min="15" max="16384" width="9.140625" style="2"/>
  </cols>
  <sheetData>
    <row r="1" spans="1:18" x14ac:dyDescent="0.25">
      <c r="A1" s="242" t="s">
        <v>65</v>
      </c>
      <c r="B1" s="164"/>
      <c r="K1" s="49"/>
      <c r="L1" s="152"/>
      <c r="M1" s="152"/>
      <c r="N1" s="152"/>
    </row>
    <row r="2" spans="1:18" x14ac:dyDescent="0.25">
      <c r="A2" s="93" t="s">
        <v>40</v>
      </c>
      <c r="B2" s="165"/>
    </row>
    <row r="3" spans="1:18" x14ac:dyDescent="0.25">
      <c r="A3" s="94"/>
      <c r="B3" s="198" t="s">
        <v>66</v>
      </c>
      <c r="C3" s="189" t="s">
        <v>67</v>
      </c>
      <c r="D3" s="189" t="s">
        <v>68</v>
      </c>
      <c r="E3" s="189" t="s">
        <v>69</v>
      </c>
      <c r="F3" s="199">
        <v>2019</v>
      </c>
      <c r="G3" s="198" t="s">
        <v>70</v>
      </c>
      <c r="H3" s="189" t="s">
        <v>71</v>
      </c>
      <c r="I3" s="189" t="s">
        <v>72</v>
      </c>
      <c r="J3" s="189" t="s">
        <v>73</v>
      </c>
      <c r="K3" s="199">
        <v>2020</v>
      </c>
      <c r="L3" s="189" t="s">
        <v>74</v>
      </c>
      <c r="M3" s="189" t="s">
        <v>75</v>
      </c>
      <c r="N3" s="189" t="s">
        <v>76</v>
      </c>
    </row>
    <row r="4" spans="1:18" x14ac:dyDescent="0.25">
      <c r="A4" s="464" t="s">
        <v>77</v>
      </c>
      <c r="B4" s="343"/>
      <c r="C4" s="344"/>
      <c r="D4" s="344"/>
      <c r="E4" s="344"/>
      <c r="F4" s="465"/>
      <c r="G4" s="343"/>
      <c r="H4" s="344"/>
      <c r="I4" s="344"/>
      <c r="J4" s="344"/>
      <c r="K4" s="346"/>
      <c r="L4" s="344"/>
      <c r="M4" s="344"/>
      <c r="N4" s="344"/>
    </row>
    <row r="5" spans="1:18" x14ac:dyDescent="0.25">
      <c r="A5" s="95" t="s">
        <v>78</v>
      </c>
      <c r="B5" s="74">
        <v>393.4</v>
      </c>
      <c r="C5" s="78">
        <v>399.4</v>
      </c>
      <c r="D5" s="78">
        <v>398.9</v>
      </c>
      <c r="E5" s="78">
        <v>444.9</v>
      </c>
      <c r="F5" s="80">
        <v>1636.6</v>
      </c>
      <c r="G5" s="74">
        <v>399.4</v>
      </c>
      <c r="H5" s="78">
        <v>395.8</v>
      </c>
      <c r="I5" s="78">
        <v>400.9</v>
      </c>
      <c r="J5" s="78">
        <v>422.9</v>
      </c>
      <c r="K5" s="80">
        <v>1619</v>
      </c>
      <c r="L5" s="78">
        <v>408.6</v>
      </c>
      <c r="M5" s="78">
        <v>421.4</v>
      </c>
      <c r="N5" s="78">
        <v>422.7</v>
      </c>
      <c r="Q5" s="173"/>
      <c r="R5" s="173"/>
    </row>
    <row r="6" spans="1:18" x14ac:dyDescent="0.25">
      <c r="A6" s="212" t="s">
        <v>79</v>
      </c>
      <c r="B6" s="74">
        <v>138.4</v>
      </c>
      <c r="C6" s="78">
        <v>149.1</v>
      </c>
      <c r="D6" s="78">
        <v>155.1</v>
      </c>
      <c r="E6" s="78">
        <v>188.4</v>
      </c>
      <c r="F6" s="80">
        <v>631</v>
      </c>
      <c r="G6" s="74">
        <v>147.69999999999999</v>
      </c>
      <c r="H6" s="78">
        <v>131.80000000000001</v>
      </c>
      <c r="I6" s="78">
        <v>138.9</v>
      </c>
      <c r="J6" s="78">
        <v>195.6</v>
      </c>
      <c r="K6" s="80">
        <v>614</v>
      </c>
      <c r="L6" s="78">
        <v>159.6</v>
      </c>
      <c r="M6" s="78">
        <v>181.2</v>
      </c>
      <c r="N6" s="78">
        <v>176.7</v>
      </c>
      <c r="Q6" s="173"/>
      <c r="R6" s="173"/>
    </row>
    <row r="7" spans="1:18" x14ac:dyDescent="0.25">
      <c r="A7" s="212" t="s">
        <v>80</v>
      </c>
      <c r="B7" s="74">
        <v>46</v>
      </c>
      <c r="C7" s="78">
        <v>49.7</v>
      </c>
      <c r="D7" s="78">
        <v>56.6</v>
      </c>
      <c r="E7" s="78">
        <v>54.4</v>
      </c>
      <c r="F7" s="80">
        <v>206.7</v>
      </c>
      <c r="G7" s="74">
        <v>56.7</v>
      </c>
      <c r="H7" s="78">
        <v>57.1</v>
      </c>
      <c r="I7" s="78">
        <v>58</v>
      </c>
      <c r="J7" s="78">
        <v>67.900000000000006</v>
      </c>
      <c r="K7" s="80">
        <v>239.7</v>
      </c>
      <c r="L7" s="78">
        <v>68.8</v>
      </c>
      <c r="M7" s="78">
        <v>65.900000000000006</v>
      </c>
      <c r="N7" s="78">
        <v>78.5</v>
      </c>
      <c r="Q7" s="173"/>
      <c r="R7" s="173"/>
    </row>
    <row r="8" spans="1:18" x14ac:dyDescent="0.25">
      <c r="A8" s="212" t="s">
        <v>81</v>
      </c>
      <c r="B8" s="74">
        <v>644</v>
      </c>
      <c r="C8" s="78">
        <v>848.1</v>
      </c>
      <c r="D8" s="78">
        <v>812.5</v>
      </c>
      <c r="E8" s="78">
        <v>1071.3</v>
      </c>
      <c r="F8" s="80">
        <v>3375.9</v>
      </c>
      <c r="G8" s="74">
        <v>625</v>
      </c>
      <c r="H8" s="78">
        <v>521.79999999999995</v>
      </c>
      <c r="I8" s="78">
        <v>549.20000000000005</v>
      </c>
      <c r="J8" s="78">
        <v>764.4</v>
      </c>
      <c r="K8" s="80">
        <v>2460.4</v>
      </c>
      <c r="L8" s="78">
        <v>520.20000000000005</v>
      </c>
      <c r="M8" s="78">
        <v>692.9</v>
      </c>
      <c r="N8" s="78">
        <v>869.1</v>
      </c>
      <c r="Q8" s="173"/>
      <c r="R8" s="173"/>
    </row>
    <row r="9" spans="1:18" x14ac:dyDescent="0.25">
      <c r="A9" s="212" t="s">
        <v>82</v>
      </c>
      <c r="B9" s="74">
        <v>388.5</v>
      </c>
      <c r="C9" s="78">
        <v>479.9</v>
      </c>
      <c r="D9" s="78">
        <v>530.5</v>
      </c>
      <c r="E9" s="78">
        <v>765.7</v>
      </c>
      <c r="F9" s="80">
        <v>2164.6</v>
      </c>
      <c r="G9" s="74">
        <v>431.7</v>
      </c>
      <c r="H9" s="78">
        <v>243</v>
      </c>
      <c r="I9" s="78">
        <v>348.2</v>
      </c>
      <c r="J9" s="78">
        <v>641</v>
      </c>
      <c r="K9" s="80">
        <v>1663.9</v>
      </c>
      <c r="L9" s="78">
        <v>392.3</v>
      </c>
      <c r="M9" s="78">
        <v>611.79999999999995</v>
      </c>
      <c r="N9" s="78">
        <v>673.4</v>
      </c>
      <c r="Q9" s="173"/>
      <c r="R9" s="173"/>
    </row>
    <row r="10" spans="1:18" x14ac:dyDescent="0.25">
      <c r="A10" s="213" t="s">
        <v>83</v>
      </c>
      <c r="B10" s="73">
        <v>120.9</v>
      </c>
      <c r="C10" s="72">
        <v>140</v>
      </c>
      <c r="D10" s="72">
        <v>163.80000000000001</v>
      </c>
      <c r="E10" s="72">
        <v>151.19999999999999</v>
      </c>
      <c r="F10" s="40">
        <v>575.9</v>
      </c>
      <c r="G10" s="73">
        <v>123.1</v>
      </c>
      <c r="H10" s="72">
        <v>100.4</v>
      </c>
      <c r="I10" s="72">
        <v>129</v>
      </c>
      <c r="J10" s="72">
        <v>225.3</v>
      </c>
      <c r="K10" s="40">
        <v>577.79999999999995</v>
      </c>
      <c r="L10" s="72">
        <v>139.9</v>
      </c>
      <c r="M10" s="72">
        <v>161.9</v>
      </c>
      <c r="N10" s="72">
        <v>181.8</v>
      </c>
      <c r="Q10" s="173"/>
      <c r="R10" s="173"/>
    </row>
    <row r="11" spans="1:18" s="3" customFormat="1" x14ac:dyDescent="0.25">
      <c r="A11" s="214" t="s">
        <v>84</v>
      </c>
      <c r="B11" s="75">
        <v>1731.2</v>
      </c>
      <c r="C11" s="76">
        <v>2066.1999999999998</v>
      </c>
      <c r="D11" s="76">
        <v>2117.4</v>
      </c>
      <c r="E11" s="76">
        <v>2675.9</v>
      </c>
      <c r="F11" s="172">
        <v>8590.7000000000007</v>
      </c>
      <c r="G11" s="75">
        <v>1783.6</v>
      </c>
      <c r="H11" s="76">
        <v>1449.9</v>
      </c>
      <c r="I11" s="76">
        <v>1624.2</v>
      </c>
      <c r="J11" s="76">
        <v>2317.1</v>
      </c>
      <c r="K11" s="172">
        <v>7174.8</v>
      </c>
      <c r="L11" s="76">
        <v>1689.4</v>
      </c>
      <c r="M11" s="76">
        <v>2135.1</v>
      </c>
      <c r="N11" s="76">
        <v>2402.1999999999998</v>
      </c>
      <c r="Q11" s="173"/>
      <c r="R11" s="173"/>
    </row>
    <row r="12" spans="1:18" ht="15" customHeight="1" x14ac:dyDescent="0.25">
      <c r="A12" s="212" t="s">
        <v>16</v>
      </c>
      <c r="B12" s="74">
        <v>13.2</v>
      </c>
      <c r="C12" s="78">
        <v>17.3</v>
      </c>
      <c r="D12" s="78">
        <v>16.399999999999999</v>
      </c>
      <c r="E12" s="78">
        <v>17</v>
      </c>
      <c r="F12" s="80">
        <v>63.9</v>
      </c>
      <c r="G12" s="74">
        <v>19.100000000000001</v>
      </c>
      <c r="H12" s="78">
        <v>4.3</v>
      </c>
      <c r="I12" s="78">
        <v>5.8</v>
      </c>
      <c r="J12" s="78">
        <v>10.7</v>
      </c>
      <c r="K12" s="80">
        <v>39.9</v>
      </c>
      <c r="L12" s="78">
        <v>18.600000000000001</v>
      </c>
      <c r="M12" s="78">
        <v>1.9</v>
      </c>
      <c r="N12" s="78">
        <v>10</v>
      </c>
      <c r="Q12" s="173"/>
      <c r="R12" s="173"/>
    </row>
    <row r="13" spans="1:18" x14ac:dyDescent="0.25">
      <c r="A13" s="212" t="s">
        <v>17</v>
      </c>
      <c r="B13" s="74">
        <v>1744.4</v>
      </c>
      <c r="C13" s="78">
        <v>2083.5</v>
      </c>
      <c r="D13" s="78">
        <v>2133.8000000000002</v>
      </c>
      <c r="E13" s="78">
        <v>2692.9</v>
      </c>
      <c r="F13" s="80">
        <v>8654.6</v>
      </c>
      <c r="G13" s="74">
        <v>1802.7</v>
      </c>
      <c r="H13" s="78">
        <v>1454.2</v>
      </c>
      <c r="I13" s="78">
        <v>1630</v>
      </c>
      <c r="J13" s="78">
        <v>2327.8000000000002</v>
      </c>
      <c r="K13" s="80">
        <v>7214.7</v>
      </c>
      <c r="L13" s="78">
        <v>1708</v>
      </c>
      <c r="M13" s="78">
        <v>2137</v>
      </c>
      <c r="N13" s="78">
        <v>2412.1999999999998</v>
      </c>
      <c r="Q13" s="173"/>
      <c r="R13" s="173"/>
    </row>
    <row r="14" spans="1:18" x14ac:dyDescent="0.25">
      <c r="A14" s="212"/>
      <c r="B14" s="74"/>
      <c r="C14" s="78"/>
      <c r="D14" s="215"/>
      <c r="E14" s="215"/>
      <c r="F14" s="74"/>
      <c r="G14" s="216"/>
      <c r="H14" s="215"/>
      <c r="I14" s="215"/>
      <c r="J14" s="215"/>
      <c r="K14" s="217"/>
      <c r="L14" s="215"/>
      <c r="M14" s="215"/>
      <c r="N14" s="215"/>
      <c r="Q14" s="173"/>
      <c r="R14" s="173"/>
    </row>
    <row r="15" spans="1:18" x14ac:dyDescent="0.25">
      <c r="A15" s="464" t="s">
        <v>85</v>
      </c>
      <c r="B15" s="466"/>
      <c r="C15" s="467"/>
      <c r="D15" s="467"/>
      <c r="E15" s="467"/>
      <c r="F15" s="468"/>
      <c r="G15" s="466"/>
      <c r="H15" s="467"/>
      <c r="I15" s="467"/>
      <c r="J15" s="467"/>
      <c r="K15" s="468"/>
      <c r="L15" s="467"/>
      <c r="M15" s="467"/>
      <c r="N15" s="467"/>
      <c r="Q15" s="173"/>
      <c r="R15" s="173"/>
    </row>
    <row r="16" spans="1:18" s="3" customFormat="1" x14ac:dyDescent="0.25">
      <c r="A16" s="214" t="s">
        <v>84</v>
      </c>
      <c r="B16" s="75">
        <v>1214.4000000000001</v>
      </c>
      <c r="C16" s="76">
        <v>1322.4</v>
      </c>
      <c r="D16" s="76">
        <v>1389.1</v>
      </c>
      <c r="E16" s="76">
        <v>1525.6</v>
      </c>
      <c r="F16" s="172">
        <v>5451.5</v>
      </c>
      <c r="G16" s="75">
        <v>1445.7</v>
      </c>
      <c r="H16" s="76">
        <v>1381.1</v>
      </c>
      <c r="I16" s="76">
        <v>1460.5</v>
      </c>
      <c r="J16" s="76">
        <v>1524.9</v>
      </c>
      <c r="K16" s="172">
        <v>5812.2</v>
      </c>
      <c r="L16" s="76">
        <v>1464.6</v>
      </c>
      <c r="M16" s="76">
        <v>1537.7</v>
      </c>
      <c r="N16" s="76">
        <v>1551.8</v>
      </c>
      <c r="Q16" s="173"/>
      <c r="R16" s="173"/>
    </row>
    <row r="17" spans="1:18" ht="15" customHeight="1" x14ac:dyDescent="0.25">
      <c r="A17" s="212" t="s">
        <v>16</v>
      </c>
      <c r="B17" s="74">
        <v>2047.1</v>
      </c>
      <c r="C17" s="78">
        <v>2162.9</v>
      </c>
      <c r="D17" s="78">
        <v>2277.1999999999998</v>
      </c>
      <c r="E17" s="78">
        <v>2663.2</v>
      </c>
      <c r="F17" s="80">
        <v>9150.4</v>
      </c>
      <c r="G17" s="78">
        <v>2438.8000000000002</v>
      </c>
      <c r="H17" s="78">
        <v>2389.4</v>
      </c>
      <c r="I17" s="78">
        <v>2390.8000000000002</v>
      </c>
      <c r="J17" s="78">
        <v>2776.8</v>
      </c>
      <c r="K17" s="80">
        <v>9995.7999999999993</v>
      </c>
      <c r="L17" s="78">
        <v>2561.3000000000002</v>
      </c>
      <c r="M17" s="78">
        <v>2545</v>
      </c>
      <c r="N17" s="78">
        <v>2615.3000000000002</v>
      </c>
      <c r="Q17" s="173"/>
      <c r="R17" s="173"/>
    </row>
    <row r="18" spans="1:18" x14ac:dyDescent="0.25">
      <c r="A18" s="218" t="s">
        <v>17</v>
      </c>
      <c r="B18" s="75">
        <v>3261.5</v>
      </c>
      <c r="C18" s="76">
        <v>3485.3</v>
      </c>
      <c r="D18" s="76">
        <v>3666.3</v>
      </c>
      <c r="E18" s="76">
        <v>4188.8</v>
      </c>
      <c r="F18" s="172">
        <v>14601.9</v>
      </c>
      <c r="G18" s="75">
        <v>3884.5</v>
      </c>
      <c r="H18" s="76">
        <v>3770.5</v>
      </c>
      <c r="I18" s="76">
        <v>3851.3</v>
      </c>
      <c r="J18" s="76">
        <v>4301.7</v>
      </c>
      <c r="K18" s="172">
        <v>15808</v>
      </c>
      <c r="L18" s="76">
        <v>4025.9</v>
      </c>
      <c r="M18" s="76">
        <v>4082.7</v>
      </c>
      <c r="N18" s="76">
        <v>4167.1000000000004</v>
      </c>
      <c r="Q18" s="173"/>
      <c r="R18" s="173"/>
    </row>
    <row r="19" spans="1:18" x14ac:dyDescent="0.25">
      <c r="A19" s="212"/>
      <c r="B19" s="215"/>
      <c r="C19" s="215"/>
      <c r="D19" s="215"/>
      <c r="E19" s="215"/>
      <c r="F19" s="80"/>
      <c r="G19" s="216"/>
      <c r="H19" s="215"/>
      <c r="I19" s="215"/>
      <c r="J19" s="215"/>
      <c r="K19" s="217"/>
      <c r="L19" s="215"/>
      <c r="M19" s="215"/>
      <c r="N19" s="215"/>
      <c r="Q19" s="173"/>
      <c r="R19" s="173"/>
    </row>
    <row r="20" spans="1:18" x14ac:dyDescent="0.25">
      <c r="A20" s="464" t="s">
        <v>86</v>
      </c>
      <c r="B20" s="341"/>
      <c r="C20" s="341"/>
      <c r="D20" s="467"/>
      <c r="E20" s="467"/>
      <c r="F20" s="468"/>
      <c r="G20" s="466"/>
      <c r="H20" s="467"/>
      <c r="I20" s="467"/>
      <c r="J20" s="467"/>
      <c r="K20" s="468"/>
      <c r="L20" s="467"/>
      <c r="M20" s="467"/>
      <c r="N20" s="467"/>
      <c r="Q20" s="173"/>
      <c r="R20" s="173"/>
    </row>
    <row r="21" spans="1:18" x14ac:dyDescent="0.25">
      <c r="A21" s="212" t="s">
        <v>87</v>
      </c>
      <c r="B21" s="74">
        <v>28.9</v>
      </c>
      <c r="C21" s="78">
        <v>48</v>
      </c>
      <c r="D21" s="78">
        <v>24.3</v>
      </c>
      <c r="E21" s="93">
        <v>134.5</v>
      </c>
      <c r="F21" s="80">
        <v>235.7</v>
      </c>
      <c r="G21" s="74">
        <v>89.8</v>
      </c>
      <c r="H21" s="78">
        <v>58.5</v>
      </c>
      <c r="I21" s="78">
        <v>69.7</v>
      </c>
      <c r="J21" s="78">
        <v>138.5</v>
      </c>
      <c r="K21" s="176">
        <v>356.5</v>
      </c>
      <c r="L21" s="78">
        <v>79</v>
      </c>
      <c r="M21" s="78">
        <v>104.1</v>
      </c>
      <c r="N21" s="78">
        <v>88.7</v>
      </c>
      <c r="Q21" s="173"/>
      <c r="R21" s="173"/>
    </row>
    <row r="22" spans="1:18" x14ac:dyDescent="0.25">
      <c r="A22" s="212" t="s">
        <v>88</v>
      </c>
      <c r="B22" s="74">
        <v>88.3</v>
      </c>
      <c r="C22" s="78">
        <v>89.6</v>
      </c>
      <c r="D22" s="78">
        <v>88.9</v>
      </c>
      <c r="E22" s="93">
        <v>92.2</v>
      </c>
      <c r="F22" s="80">
        <v>359</v>
      </c>
      <c r="G22" s="74">
        <v>96.1</v>
      </c>
      <c r="H22" s="78">
        <v>91.7</v>
      </c>
      <c r="I22" s="78">
        <v>95.4</v>
      </c>
      <c r="J22" s="78">
        <v>106.4</v>
      </c>
      <c r="K22" s="80">
        <v>389.6</v>
      </c>
      <c r="L22" s="78">
        <v>111.3</v>
      </c>
      <c r="M22" s="78">
        <v>118.2</v>
      </c>
      <c r="N22" s="78">
        <v>126.3</v>
      </c>
      <c r="Q22" s="173"/>
      <c r="R22" s="173"/>
    </row>
    <row r="23" spans="1:18" x14ac:dyDescent="0.25">
      <c r="A23" s="212" t="s">
        <v>89</v>
      </c>
      <c r="B23" s="67">
        <v>8.4</v>
      </c>
      <c r="C23" s="77">
        <v>10.7</v>
      </c>
      <c r="D23" s="77">
        <v>6.3</v>
      </c>
      <c r="E23" s="93">
        <v>10.199999999999999</v>
      </c>
      <c r="F23" s="80">
        <v>35.6</v>
      </c>
      <c r="G23" s="67">
        <v>7.3</v>
      </c>
      <c r="H23" s="77">
        <v>5</v>
      </c>
      <c r="I23" s="77">
        <v>5.5</v>
      </c>
      <c r="J23" s="77">
        <v>12.4</v>
      </c>
      <c r="K23" s="177">
        <v>30.2</v>
      </c>
      <c r="L23" s="77">
        <v>16.2</v>
      </c>
      <c r="M23" s="77">
        <v>10.1</v>
      </c>
      <c r="N23" s="77">
        <v>7</v>
      </c>
      <c r="Q23" s="173"/>
      <c r="R23" s="173"/>
    </row>
    <row r="24" spans="1:18" x14ac:dyDescent="0.25">
      <c r="A24" s="213" t="s">
        <v>90</v>
      </c>
      <c r="B24" s="73">
        <v>9.6</v>
      </c>
      <c r="C24" s="72">
        <v>1.4</v>
      </c>
      <c r="D24" s="72">
        <v>9.6999999999999993</v>
      </c>
      <c r="E24" s="219">
        <v>9.6999999999999993</v>
      </c>
      <c r="F24" s="40">
        <v>30.4</v>
      </c>
      <c r="G24" s="73">
        <v>18.3</v>
      </c>
      <c r="H24" s="72">
        <v>6.4</v>
      </c>
      <c r="I24" s="72">
        <v>-1</v>
      </c>
      <c r="J24" s="72">
        <v>31.5</v>
      </c>
      <c r="K24" s="40">
        <v>55.2</v>
      </c>
      <c r="L24" s="72">
        <v>4.5999999999999996</v>
      </c>
      <c r="M24" s="72">
        <v>11</v>
      </c>
      <c r="N24" s="72">
        <v>1.8</v>
      </c>
      <c r="Q24" s="173"/>
      <c r="R24" s="173"/>
    </row>
    <row r="25" spans="1:18" x14ac:dyDescent="0.25">
      <c r="A25" s="218" t="s">
        <v>17</v>
      </c>
      <c r="B25" s="75">
        <v>135.19999999999999</v>
      </c>
      <c r="C25" s="76">
        <v>149.69999999999999</v>
      </c>
      <c r="D25" s="76">
        <v>129.19999999999999</v>
      </c>
      <c r="E25" s="76">
        <v>246.6</v>
      </c>
      <c r="F25" s="172">
        <v>660.7</v>
      </c>
      <c r="G25" s="75">
        <v>211.5</v>
      </c>
      <c r="H25" s="76">
        <v>161.6</v>
      </c>
      <c r="I25" s="76">
        <v>169.6</v>
      </c>
      <c r="J25" s="76">
        <v>288.8</v>
      </c>
      <c r="K25" s="172">
        <v>831.5</v>
      </c>
      <c r="L25" s="76">
        <v>211.1</v>
      </c>
      <c r="M25" s="76">
        <v>243.4</v>
      </c>
      <c r="N25" s="76">
        <v>223.8</v>
      </c>
      <c r="Q25" s="173"/>
      <c r="R25" s="173"/>
    </row>
    <row r="26" spans="1:18" x14ac:dyDescent="0.25">
      <c r="A26" s="212" t="s">
        <v>91</v>
      </c>
      <c r="B26" s="74">
        <v>0</v>
      </c>
      <c r="C26" s="78">
        <v>0</v>
      </c>
      <c r="D26" s="78">
        <v>0</v>
      </c>
      <c r="E26" s="78">
        <v>85</v>
      </c>
      <c r="F26" s="80">
        <v>85</v>
      </c>
      <c r="G26" s="74">
        <v>55.1</v>
      </c>
      <c r="H26" s="78">
        <v>30</v>
      </c>
      <c r="I26" s="78">
        <v>40.4</v>
      </c>
      <c r="J26" s="78">
        <v>48.1</v>
      </c>
      <c r="K26" s="80">
        <v>173.6</v>
      </c>
      <c r="L26" s="78">
        <v>41</v>
      </c>
      <c r="M26" s="78">
        <v>57</v>
      </c>
      <c r="N26" s="78">
        <v>40.200000000000003</v>
      </c>
      <c r="O26" s="173"/>
      <c r="P26" s="178"/>
      <c r="Q26" s="173"/>
      <c r="R26" s="173"/>
    </row>
    <row r="27" spans="1:18" x14ac:dyDescent="0.25">
      <c r="A27" s="212" t="s">
        <v>92</v>
      </c>
      <c r="B27" s="74">
        <v>19.2</v>
      </c>
      <c r="C27" s="78">
        <v>0</v>
      </c>
      <c r="D27" s="78">
        <v>0</v>
      </c>
      <c r="E27" s="93">
        <v>0.6</v>
      </c>
      <c r="F27" s="80">
        <v>19.8</v>
      </c>
      <c r="G27" s="74">
        <v>22.8</v>
      </c>
      <c r="H27" s="78">
        <v>-0.5</v>
      </c>
      <c r="I27" s="78">
        <v>52.8</v>
      </c>
      <c r="J27" s="78">
        <v>12.7</v>
      </c>
      <c r="K27" s="80">
        <v>87.8</v>
      </c>
      <c r="L27" s="78">
        <v>0.2</v>
      </c>
      <c r="M27" s="78">
        <v>0.9</v>
      </c>
      <c r="N27" s="78">
        <v>18.5</v>
      </c>
      <c r="O27" s="179"/>
      <c r="Q27" s="173"/>
      <c r="R27" s="173"/>
    </row>
    <row r="28" spans="1:18" x14ac:dyDescent="0.25">
      <c r="A28" s="220" t="s">
        <v>93</v>
      </c>
      <c r="B28" s="74">
        <v>72.8</v>
      </c>
      <c r="C28" s="78">
        <v>19</v>
      </c>
      <c r="D28" s="78">
        <v>21.9</v>
      </c>
      <c r="E28" s="93">
        <v>41.8</v>
      </c>
      <c r="F28" s="80">
        <v>155.5</v>
      </c>
      <c r="G28" s="74">
        <v>18.899999999999999</v>
      </c>
      <c r="H28" s="78">
        <v>21.3</v>
      </c>
      <c r="I28" s="78">
        <v>30.9</v>
      </c>
      <c r="J28" s="78">
        <v>52.4</v>
      </c>
      <c r="K28" s="80">
        <v>123.5</v>
      </c>
      <c r="L28" s="78">
        <v>56.9</v>
      </c>
      <c r="M28" s="78">
        <v>198.2</v>
      </c>
      <c r="N28" s="78">
        <v>156.5</v>
      </c>
      <c r="O28" s="154"/>
      <c r="Q28" s="173"/>
      <c r="R28" s="173"/>
    </row>
    <row r="29" spans="1:18" x14ac:dyDescent="0.25">
      <c r="A29" s="212" t="s">
        <v>94</v>
      </c>
      <c r="B29" s="78">
        <v>6.7</v>
      </c>
      <c r="C29" s="78">
        <v>-0.3</v>
      </c>
      <c r="D29" s="78">
        <v>1</v>
      </c>
      <c r="E29" s="221">
        <v>1</v>
      </c>
      <c r="F29" s="80">
        <v>8.4</v>
      </c>
      <c r="G29" s="74">
        <v>1.1000000000000001</v>
      </c>
      <c r="H29" s="78">
        <v>0</v>
      </c>
      <c r="I29" s="78">
        <v>0.5</v>
      </c>
      <c r="J29" s="78">
        <v>1.3</v>
      </c>
      <c r="K29" s="176">
        <v>2.9</v>
      </c>
      <c r="L29" s="78">
        <v>2.5</v>
      </c>
      <c r="M29" s="78">
        <v>0.6</v>
      </c>
      <c r="N29" s="78">
        <v>0.7</v>
      </c>
      <c r="Q29" s="173"/>
      <c r="R29" s="173"/>
    </row>
    <row r="30" spans="1:18" x14ac:dyDescent="0.25">
      <c r="A30" s="213" t="s">
        <v>95</v>
      </c>
      <c r="B30" s="73">
        <v>0</v>
      </c>
      <c r="C30" s="72">
        <v>0</v>
      </c>
      <c r="D30" s="72">
        <v>0</v>
      </c>
      <c r="E30" s="219">
        <v>9.3000000000000007</v>
      </c>
      <c r="F30" s="40">
        <v>9.3000000000000007</v>
      </c>
      <c r="G30" s="73">
        <v>5.8</v>
      </c>
      <c r="H30" s="72">
        <v>1.2</v>
      </c>
      <c r="I30" s="72">
        <v>2.2999999999999998</v>
      </c>
      <c r="J30" s="78">
        <v>2.2999999999999998</v>
      </c>
      <c r="K30" s="80">
        <v>11.6</v>
      </c>
      <c r="L30" s="78">
        <v>1.1000000000000001</v>
      </c>
      <c r="M30" s="78">
        <v>-0.3</v>
      </c>
      <c r="N30" s="78">
        <v>0.1</v>
      </c>
      <c r="Q30" s="173"/>
      <c r="R30" s="173"/>
    </row>
    <row r="31" spans="1:18" x14ac:dyDescent="0.25">
      <c r="A31" s="218" t="s">
        <v>96</v>
      </c>
      <c r="B31" s="76">
        <v>220.5</v>
      </c>
      <c r="C31" s="76">
        <v>169</v>
      </c>
      <c r="D31" s="76">
        <v>150.1</v>
      </c>
      <c r="E31" s="76">
        <v>212.3</v>
      </c>
      <c r="F31" s="81">
        <v>751.9</v>
      </c>
      <c r="G31" s="160">
        <v>202.8</v>
      </c>
      <c r="H31" s="168">
        <v>153.6</v>
      </c>
      <c r="I31" s="168">
        <v>214.7</v>
      </c>
      <c r="J31" s="168">
        <v>306.8</v>
      </c>
      <c r="K31" s="81">
        <v>877.9</v>
      </c>
      <c r="L31" s="168">
        <v>225.8</v>
      </c>
      <c r="M31" s="168">
        <v>384.6</v>
      </c>
      <c r="N31" s="168">
        <v>358</v>
      </c>
      <c r="O31" s="154"/>
      <c r="Q31" s="173"/>
      <c r="R31" s="173"/>
    </row>
    <row r="32" spans="1:18" x14ac:dyDescent="0.25">
      <c r="A32" s="212"/>
      <c r="B32" s="215"/>
      <c r="C32" s="215"/>
      <c r="D32" s="215"/>
      <c r="E32" s="215"/>
      <c r="F32" s="216"/>
      <c r="G32" s="216"/>
      <c r="H32" s="215"/>
      <c r="I32" s="215"/>
      <c r="J32" s="215"/>
      <c r="K32" s="217"/>
      <c r="L32" s="215"/>
      <c r="M32" s="215"/>
      <c r="N32" s="215"/>
      <c r="Q32" s="173"/>
      <c r="R32" s="173"/>
    </row>
    <row r="33" spans="1:17" ht="30" x14ac:dyDescent="0.25">
      <c r="A33" s="464" t="s">
        <v>97</v>
      </c>
      <c r="B33" s="341"/>
      <c r="C33" s="341"/>
      <c r="D33" s="467"/>
      <c r="E33" s="467"/>
      <c r="F33" s="340"/>
      <c r="G33" s="340"/>
      <c r="H33" s="341"/>
      <c r="I33" s="341"/>
      <c r="J33" s="341"/>
      <c r="K33" s="342"/>
      <c r="L33" s="341"/>
      <c r="M33" s="341"/>
      <c r="N33" s="341"/>
      <c r="Q33" s="173"/>
    </row>
    <row r="34" spans="1:17" x14ac:dyDescent="0.25">
      <c r="A34" s="212" t="s">
        <v>78</v>
      </c>
      <c r="B34" s="71"/>
      <c r="C34" s="56"/>
      <c r="D34" s="56"/>
      <c r="E34" s="56"/>
      <c r="F34" s="71"/>
      <c r="G34" s="200">
        <v>1.4999999999999999E-2</v>
      </c>
      <c r="H34" s="201">
        <v>-8.9999999999999993E-3</v>
      </c>
      <c r="I34" s="201">
        <v>5.0000000000000001E-3</v>
      </c>
      <c r="J34" s="201">
        <v>-0.05</v>
      </c>
      <c r="K34" s="202">
        <v>-1.0999999999999999E-2</v>
      </c>
      <c r="L34" s="201">
        <v>2.3E-2</v>
      </c>
      <c r="M34" s="201">
        <v>6.5000000000000002E-2</v>
      </c>
      <c r="N34" s="201">
        <v>5.3999999999999999E-2</v>
      </c>
      <c r="Q34" s="173"/>
    </row>
    <row r="35" spans="1:17" x14ac:dyDescent="0.25">
      <c r="A35" s="212" t="s">
        <v>79</v>
      </c>
      <c r="B35" s="71"/>
      <c r="C35" s="56"/>
      <c r="D35" s="56"/>
      <c r="E35" s="56"/>
      <c r="F35" s="71"/>
      <c r="G35" s="200">
        <v>6.7000000000000004E-2</v>
      </c>
      <c r="H35" s="201">
        <v>-0.11600000000000001</v>
      </c>
      <c r="I35" s="201">
        <v>-0.104</v>
      </c>
      <c r="J35" s="201">
        <v>3.7999999999999999E-2</v>
      </c>
      <c r="K35" s="202">
        <v>-2.7E-2</v>
      </c>
      <c r="L35" s="201">
        <v>8.1000000000000003E-2</v>
      </c>
      <c r="M35" s="201">
        <v>0.375</v>
      </c>
      <c r="N35" s="201">
        <v>0.27200000000000002</v>
      </c>
      <c r="Q35" s="173"/>
    </row>
    <row r="36" spans="1:17" x14ac:dyDescent="0.25">
      <c r="A36" s="212" t="s">
        <v>80</v>
      </c>
      <c r="B36" s="71"/>
      <c r="C36" s="56"/>
      <c r="D36" s="56"/>
      <c r="E36" s="56"/>
      <c r="F36" s="71"/>
      <c r="G36" s="200">
        <v>0.23300000000000001</v>
      </c>
      <c r="H36" s="201">
        <v>0.14899999999999999</v>
      </c>
      <c r="I36" s="201">
        <v>2.5000000000000001E-2</v>
      </c>
      <c r="J36" s="201">
        <v>0.248</v>
      </c>
      <c r="K36" s="202">
        <v>0.16</v>
      </c>
      <c r="L36" s="201">
        <v>0.21299999999999999</v>
      </c>
      <c r="M36" s="201">
        <v>0.155</v>
      </c>
      <c r="N36" s="201">
        <v>0.35299999999999998</v>
      </c>
      <c r="Q36" s="173"/>
    </row>
    <row r="37" spans="1:17" x14ac:dyDescent="0.25">
      <c r="A37" s="212" t="s">
        <v>81</v>
      </c>
      <c r="B37" s="71"/>
      <c r="C37" s="56"/>
      <c r="D37" s="56"/>
      <c r="E37" s="56"/>
      <c r="F37" s="71"/>
      <c r="G37" s="200">
        <v>-0.03</v>
      </c>
      <c r="H37" s="201">
        <v>-0.38500000000000001</v>
      </c>
      <c r="I37" s="201">
        <v>-0.32400000000000001</v>
      </c>
      <c r="J37" s="201">
        <v>-0.28599999999999998</v>
      </c>
      <c r="K37" s="202">
        <v>-0.27100000000000002</v>
      </c>
      <c r="L37" s="201">
        <v>-0.16800000000000001</v>
      </c>
      <c r="M37" s="201">
        <v>0.32800000000000001</v>
      </c>
      <c r="N37" s="201">
        <v>0.58199999999999996</v>
      </c>
      <c r="Q37" s="173"/>
    </row>
    <row r="38" spans="1:17" x14ac:dyDescent="0.25">
      <c r="A38" s="212" t="s">
        <v>82</v>
      </c>
      <c r="B38" s="71"/>
      <c r="C38" s="56"/>
      <c r="D38" s="56"/>
      <c r="E38" s="56"/>
      <c r="F38" s="71"/>
      <c r="G38" s="200">
        <v>0.111</v>
      </c>
      <c r="H38" s="201">
        <v>-0.49399999999999999</v>
      </c>
      <c r="I38" s="201">
        <v>-0.34399999999999997</v>
      </c>
      <c r="J38" s="201">
        <v>-0.16300000000000001</v>
      </c>
      <c r="K38" s="202">
        <v>-0.23100000000000001</v>
      </c>
      <c r="L38" s="201">
        <v>-9.0999999999999998E-2</v>
      </c>
      <c r="M38" s="201">
        <v>1.518</v>
      </c>
      <c r="N38" s="201">
        <v>0.93400000000000005</v>
      </c>
      <c r="Q38" s="173"/>
    </row>
    <row r="39" spans="1:17" x14ac:dyDescent="0.25">
      <c r="A39" s="213" t="s">
        <v>83</v>
      </c>
      <c r="B39" s="68"/>
      <c r="C39" s="34"/>
      <c r="D39" s="34"/>
      <c r="E39" s="34"/>
      <c r="F39" s="68"/>
      <c r="G39" s="203">
        <v>1.7999999999999999E-2</v>
      </c>
      <c r="H39" s="204">
        <v>-0.28299999999999997</v>
      </c>
      <c r="I39" s="204">
        <v>-0.21199999999999999</v>
      </c>
      <c r="J39" s="204">
        <v>0.49</v>
      </c>
      <c r="K39" s="205">
        <v>3.0000000000000001E-3</v>
      </c>
      <c r="L39" s="204">
        <v>0.13600000000000001</v>
      </c>
      <c r="M39" s="204">
        <v>0.61199999999999999</v>
      </c>
      <c r="N39" s="204">
        <v>0.40899999999999997</v>
      </c>
      <c r="Q39" s="173"/>
    </row>
    <row r="40" spans="1:17" x14ac:dyDescent="0.25">
      <c r="A40" s="218" t="s">
        <v>84</v>
      </c>
      <c r="B40" s="69"/>
      <c r="C40" s="57"/>
      <c r="D40" s="57"/>
      <c r="E40" s="57"/>
      <c r="F40" s="69"/>
      <c r="G40" s="206">
        <v>0.03</v>
      </c>
      <c r="H40" s="207">
        <v>-0.29799999999999999</v>
      </c>
      <c r="I40" s="207">
        <v>-0.23300000000000001</v>
      </c>
      <c r="J40" s="207">
        <v>-0.13400000000000001</v>
      </c>
      <c r="K40" s="208">
        <v>-0.16500000000000001</v>
      </c>
      <c r="L40" s="207">
        <v>-5.2999999999999999E-2</v>
      </c>
      <c r="M40" s="207">
        <v>0.47299999999999998</v>
      </c>
      <c r="N40" s="207">
        <v>0.47899999999999998</v>
      </c>
      <c r="Q40" s="173"/>
    </row>
    <row r="41" spans="1:17" x14ac:dyDescent="0.25">
      <c r="A41" s="212"/>
      <c r="B41" s="216"/>
      <c r="C41" s="215"/>
      <c r="D41" s="215"/>
      <c r="E41" s="215"/>
      <c r="F41" s="216"/>
      <c r="G41" s="222"/>
      <c r="H41" s="223"/>
      <c r="I41" s="223"/>
      <c r="J41" s="223"/>
      <c r="K41" s="224"/>
      <c r="L41" s="223"/>
      <c r="M41" s="223"/>
      <c r="N41" s="223"/>
      <c r="Q41" s="173"/>
    </row>
    <row r="42" spans="1:17" ht="14.45" customHeight="1" x14ac:dyDescent="0.25">
      <c r="A42" s="472" t="s">
        <v>98</v>
      </c>
      <c r="B42" s="340"/>
      <c r="C42" s="341"/>
      <c r="D42" s="341"/>
      <c r="E42" s="467"/>
      <c r="F42" s="340"/>
      <c r="G42" s="469"/>
      <c r="H42" s="470"/>
      <c r="I42" s="470"/>
      <c r="J42" s="470"/>
      <c r="K42" s="471"/>
      <c r="L42" s="470"/>
      <c r="M42" s="470"/>
      <c r="N42" s="470"/>
      <c r="Q42" s="173"/>
    </row>
    <row r="43" spans="1:17" x14ac:dyDescent="0.25">
      <c r="A43" s="218" t="s">
        <v>84</v>
      </c>
      <c r="B43" s="69"/>
      <c r="C43" s="57"/>
      <c r="D43" s="57"/>
      <c r="E43" s="57"/>
      <c r="F43" s="69"/>
      <c r="G43" s="206">
        <v>0.19</v>
      </c>
      <c r="H43" s="207">
        <v>4.3999999999999997E-2</v>
      </c>
      <c r="I43" s="207">
        <v>5.0999999999999997E-2</v>
      </c>
      <c r="J43" s="207">
        <v>0</v>
      </c>
      <c r="K43" s="208">
        <v>6.6000000000000003E-2</v>
      </c>
      <c r="L43" s="207">
        <v>1.2999999999999999E-2</v>
      </c>
      <c r="M43" s="207">
        <v>0.113</v>
      </c>
      <c r="N43" s="207">
        <v>6.3E-2</v>
      </c>
      <c r="Q43" s="173"/>
    </row>
    <row r="44" spans="1:17" x14ac:dyDescent="0.25">
      <c r="A44" s="212"/>
      <c r="B44" s="216"/>
      <c r="C44" s="215"/>
      <c r="D44" s="215"/>
      <c r="E44" s="215"/>
      <c r="F44" s="216"/>
      <c r="G44" s="222"/>
      <c r="H44" s="223"/>
      <c r="I44" s="223"/>
      <c r="J44" s="223"/>
      <c r="K44" s="224"/>
      <c r="L44" s="223"/>
      <c r="M44" s="223"/>
      <c r="N44" s="223"/>
      <c r="Q44" s="173"/>
    </row>
    <row r="45" spans="1:17" ht="14.45" customHeight="1" x14ac:dyDescent="0.25">
      <c r="A45" s="472" t="s">
        <v>99</v>
      </c>
      <c r="B45" s="340"/>
      <c r="C45" s="341"/>
      <c r="D45" s="341"/>
      <c r="E45" s="467"/>
      <c r="F45" s="340"/>
      <c r="G45" s="469"/>
      <c r="H45" s="470"/>
      <c r="I45" s="470"/>
      <c r="J45" s="470"/>
      <c r="K45" s="471"/>
      <c r="L45" s="470"/>
      <c r="M45" s="470"/>
      <c r="N45" s="470"/>
      <c r="Q45" s="173"/>
    </row>
    <row r="46" spans="1:17" x14ac:dyDescent="0.25">
      <c r="A46" s="212" t="s">
        <v>87</v>
      </c>
      <c r="B46" s="71"/>
      <c r="C46" s="56"/>
      <c r="D46" s="56"/>
      <c r="E46" s="56"/>
      <c r="F46" s="71"/>
      <c r="G46" s="200">
        <v>2.1070000000000002</v>
      </c>
      <c r="H46" s="201">
        <v>0.219</v>
      </c>
      <c r="I46" s="201">
        <v>1.8680000000000001</v>
      </c>
      <c r="J46" s="201">
        <v>0.03</v>
      </c>
      <c r="K46" s="202">
        <v>0.51300000000000001</v>
      </c>
      <c r="L46" s="201">
        <v>-0.12</v>
      </c>
      <c r="M46" s="201">
        <v>0.77900000000000003</v>
      </c>
      <c r="N46" s="201">
        <v>0.27300000000000002</v>
      </c>
      <c r="Q46" s="173"/>
    </row>
    <row r="47" spans="1:17" x14ac:dyDescent="0.25">
      <c r="A47" s="212" t="s">
        <v>88</v>
      </c>
      <c r="B47" s="71"/>
      <c r="C47" s="56"/>
      <c r="D47" s="56"/>
      <c r="E47" s="56"/>
      <c r="F47" s="71"/>
      <c r="G47" s="200">
        <v>8.7999999999999995E-2</v>
      </c>
      <c r="H47" s="201">
        <v>2.3E-2</v>
      </c>
      <c r="I47" s="201">
        <v>7.2999999999999995E-2</v>
      </c>
      <c r="J47" s="201">
        <v>0.154</v>
      </c>
      <c r="K47" s="202">
        <v>8.5000000000000006E-2</v>
      </c>
      <c r="L47" s="201">
        <v>0.158</v>
      </c>
      <c r="M47" s="201">
        <v>0.28899999999999998</v>
      </c>
      <c r="N47" s="201">
        <v>0.32400000000000001</v>
      </c>
      <c r="Q47" s="173"/>
    </row>
    <row r="48" spans="1:17" x14ac:dyDescent="0.25">
      <c r="A48" s="212" t="s">
        <v>89</v>
      </c>
      <c r="B48" s="71"/>
      <c r="C48" s="56"/>
      <c r="D48" s="56"/>
      <c r="E48" s="56"/>
      <c r="F48" s="71"/>
      <c r="G48" s="200">
        <v>-0.13100000000000001</v>
      </c>
      <c r="H48" s="201">
        <v>-0.53300000000000003</v>
      </c>
      <c r="I48" s="201">
        <v>-0.127</v>
      </c>
      <c r="J48" s="201">
        <v>0.216</v>
      </c>
      <c r="K48" s="202">
        <v>-0.152</v>
      </c>
      <c r="L48" s="201">
        <v>1.2190000000000001</v>
      </c>
      <c r="M48" s="201">
        <v>1.02</v>
      </c>
      <c r="N48" s="201">
        <v>0.27300000000000002</v>
      </c>
      <c r="Q48" s="173"/>
    </row>
    <row r="49" spans="1:17" x14ac:dyDescent="0.25">
      <c r="A49" s="213" t="s">
        <v>90</v>
      </c>
      <c r="B49" s="68"/>
      <c r="C49" s="34"/>
      <c r="D49" s="34"/>
      <c r="E49" s="34"/>
      <c r="F49" s="68"/>
      <c r="G49" s="203">
        <v>0.90600000000000003</v>
      </c>
      <c r="H49" s="204">
        <v>3.5710000000000002</v>
      </c>
      <c r="I49" s="204">
        <v>-1.103</v>
      </c>
      <c r="J49" s="204">
        <v>2.2469999999999999</v>
      </c>
      <c r="K49" s="205">
        <v>0.81599999999999995</v>
      </c>
      <c r="L49" s="204">
        <v>-0.749</v>
      </c>
      <c r="M49" s="204">
        <v>0.71799999999999997</v>
      </c>
      <c r="N49" s="204">
        <v>-2.8</v>
      </c>
      <c r="Q49" s="173"/>
    </row>
    <row r="50" spans="1:17" x14ac:dyDescent="0.25">
      <c r="A50" s="218" t="s">
        <v>17</v>
      </c>
      <c r="B50" s="69"/>
      <c r="C50" s="57"/>
      <c r="D50" s="57"/>
      <c r="E50" s="57"/>
      <c r="F50" s="69"/>
      <c r="G50" s="206">
        <v>0.56399999999999995</v>
      </c>
      <c r="H50" s="207">
        <v>7.9000000000000001E-2</v>
      </c>
      <c r="I50" s="207">
        <v>0.313</v>
      </c>
      <c r="J50" s="207">
        <v>0.17100000000000001</v>
      </c>
      <c r="K50" s="208">
        <v>0.25900000000000001</v>
      </c>
      <c r="L50" s="207">
        <v>-2E-3</v>
      </c>
      <c r="M50" s="207">
        <v>0.50600000000000001</v>
      </c>
      <c r="N50" s="207">
        <v>0.32</v>
      </c>
      <c r="Q50" s="173"/>
    </row>
    <row r="51" spans="1:17" x14ac:dyDescent="0.25">
      <c r="A51" s="212" t="s">
        <v>91</v>
      </c>
      <c r="B51" s="69"/>
      <c r="C51" s="57"/>
      <c r="D51" s="57"/>
      <c r="E51" s="57"/>
      <c r="F51" s="69"/>
      <c r="G51" s="200">
        <v>1</v>
      </c>
      <c r="H51" s="201">
        <v>1</v>
      </c>
      <c r="I51" s="201">
        <v>1</v>
      </c>
      <c r="J51" s="201">
        <v>0.434</v>
      </c>
      <c r="K51" s="202">
        <v>-1.042</v>
      </c>
      <c r="L51" s="201">
        <v>0.25600000000000001</v>
      </c>
      <c r="M51" s="201">
        <v>-0.9</v>
      </c>
      <c r="N51" s="201">
        <v>-5.0000000000000001E-3</v>
      </c>
      <c r="Q51" s="173"/>
    </row>
    <row r="52" spans="1:17" x14ac:dyDescent="0.25">
      <c r="A52" s="212" t="s">
        <v>92</v>
      </c>
      <c r="B52" s="71"/>
      <c r="C52" s="56"/>
      <c r="D52" s="56"/>
      <c r="E52" s="83"/>
      <c r="F52" s="70"/>
      <c r="G52" s="200">
        <v>0.188</v>
      </c>
      <c r="H52" s="201">
        <v>-1</v>
      </c>
      <c r="I52" s="201" t="s">
        <v>100</v>
      </c>
      <c r="J52" s="201" t="s">
        <v>100</v>
      </c>
      <c r="K52" s="202">
        <v>3.4340000000000002</v>
      </c>
      <c r="L52" s="200">
        <v>-0.99099999999999999</v>
      </c>
      <c r="M52" s="201">
        <v>-2.8</v>
      </c>
      <c r="N52" s="201">
        <v>-0.65</v>
      </c>
      <c r="Q52" s="173"/>
    </row>
    <row r="53" spans="1:17" x14ac:dyDescent="0.25">
      <c r="A53" s="220" t="s">
        <v>93</v>
      </c>
      <c r="B53" s="56"/>
      <c r="C53" s="56"/>
      <c r="D53" s="56"/>
      <c r="E53" s="83"/>
      <c r="F53" s="70"/>
      <c r="G53" s="200">
        <v>-0.74</v>
      </c>
      <c r="H53" s="201">
        <v>0.121</v>
      </c>
      <c r="I53" s="201">
        <v>0.41099999999999998</v>
      </c>
      <c r="J53" s="201">
        <v>0.254</v>
      </c>
      <c r="K53" s="202">
        <v>-0.20599999999999999</v>
      </c>
      <c r="L53" s="201">
        <v>2.0110000000000001</v>
      </c>
      <c r="M53" s="201">
        <v>8.3049999999999997</v>
      </c>
      <c r="N53" s="201">
        <v>4.0650000000000004</v>
      </c>
      <c r="Q53" s="173"/>
    </row>
    <row r="54" spans="1:17" x14ac:dyDescent="0.25">
      <c r="A54" s="212" t="s">
        <v>94</v>
      </c>
      <c r="B54" s="56"/>
      <c r="C54" s="56"/>
      <c r="D54" s="56"/>
      <c r="E54" s="83"/>
      <c r="F54" s="70"/>
      <c r="G54" s="200">
        <v>-0.83599999999999997</v>
      </c>
      <c r="H54" s="201">
        <v>-1</v>
      </c>
      <c r="I54" s="201">
        <v>-0.5</v>
      </c>
      <c r="J54" s="201">
        <v>0.3</v>
      </c>
      <c r="K54" s="202">
        <v>-0.65500000000000003</v>
      </c>
      <c r="L54" s="201">
        <v>1.2729999999999999</v>
      </c>
      <c r="M54" s="201">
        <v>1</v>
      </c>
      <c r="N54" s="201">
        <v>0.4</v>
      </c>
      <c r="Q54" s="173"/>
    </row>
    <row r="55" spans="1:17" x14ac:dyDescent="0.25">
      <c r="A55" s="225" t="s">
        <v>95</v>
      </c>
      <c r="B55" s="72"/>
      <c r="C55" s="72"/>
      <c r="D55" s="72"/>
      <c r="E55" s="96"/>
      <c r="F55" s="135"/>
      <c r="G55" s="209">
        <v>1</v>
      </c>
      <c r="H55" s="210">
        <v>1</v>
      </c>
      <c r="I55" s="210">
        <v>1</v>
      </c>
      <c r="J55" s="210">
        <v>-0.753</v>
      </c>
      <c r="K55" s="211">
        <v>0.247</v>
      </c>
      <c r="L55" s="210">
        <v>-0.81</v>
      </c>
      <c r="M55" s="210">
        <v>-1.25</v>
      </c>
      <c r="N55" s="210">
        <v>-0.97799999999999998</v>
      </c>
      <c r="Q55" s="173"/>
    </row>
    <row r="56" spans="1:17" x14ac:dyDescent="0.25">
      <c r="A56" s="218" t="s">
        <v>96</v>
      </c>
      <c r="B56" s="56"/>
      <c r="C56" s="56"/>
      <c r="D56" s="56"/>
      <c r="E56" s="83"/>
      <c r="F56" s="70"/>
      <c r="G56" s="200">
        <v>-0.08</v>
      </c>
      <c r="H56" s="201">
        <v>-9.0999999999999998E-2</v>
      </c>
      <c r="I56" s="201">
        <v>0.43</v>
      </c>
      <c r="J56" s="201">
        <v>0.44500000000000001</v>
      </c>
      <c r="K56" s="202">
        <v>0.16800000000000001</v>
      </c>
      <c r="L56" s="201">
        <v>0.113</v>
      </c>
      <c r="M56" s="201">
        <v>1.504</v>
      </c>
      <c r="N56" s="201">
        <v>0.66700000000000004</v>
      </c>
      <c r="Q56" s="173"/>
    </row>
    <row r="57" spans="1:17" x14ac:dyDescent="0.25">
      <c r="A57" s="218"/>
      <c r="B57" s="37"/>
      <c r="C57" s="56"/>
      <c r="D57" s="215"/>
      <c r="E57" s="226"/>
      <c r="F57" s="70"/>
      <c r="G57" s="222"/>
      <c r="H57" s="223"/>
      <c r="I57" s="223"/>
      <c r="J57" s="223"/>
      <c r="K57" s="224"/>
      <c r="L57" s="223"/>
      <c r="M57" s="223"/>
      <c r="N57" s="223"/>
      <c r="Q57" s="173"/>
    </row>
    <row r="58" spans="1:17" x14ac:dyDescent="0.25">
      <c r="A58" s="218"/>
      <c r="B58" s="37"/>
      <c r="C58" s="56"/>
      <c r="D58" s="215"/>
      <c r="E58" s="215"/>
      <c r="F58" s="71"/>
      <c r="G58" s="222"/>
      <c r="H58" s="223"/>
      <c r="I58" s="223"/>
      <c r="J58" s="223"/>
      <c r="K58" s="224"/>
      <c r="L58" s="223"/>
      <c r="M58" s="223"/>
      <c r="N58" s="223"/>
      <c r="Q58" s="173"/>
    </row>
    <row r="59" spans="1:17" x14ac:dyDescent="0.25">
      <c r="A59" s="212"/>
      <c r="B59" s="37"/>
      <c r="C59" s="56"/>
      <c r="D59" s="215"/>
      <c r="E59" s="215"/>
      <c r="F59" s="71"/>
      <c r="G59" s="222"/>
      <c r="H59" s="223"/>
      <c r="I59" s="223"/>
      <c r="J59" s="223"/>
      <c r="K59" s="224"/>
      <c r="L59" s="223"/>
      <c r="M59" s="223"/>
      <c r="N59" s="223"/>
      <c r="Q59" s="173"/>
    </row>
    <row r="60" spans="1:17" x14ac:dyDescent="0.25">
      <c r="A60" s="472" t="s">
        <v>101</v>
      </c>
      <c r="B60" s="341"/>
      <c r="C60" s="341"/>
      <c r="D60" s="341"/>
      <c r="E60" s="467"/>
      <c r="F60" s="340"/>
      <c r="G60" s="469"/>
      <c r="H60" s="470"/>
      <c r="I60" s="470"/>
      <c r="J60" s="470"/>
      <c r="K60" s="471"/>
      <c r="L60" s="470"/>
      <c r="M60" s="470"/>
      <c r="N60" s="470"/>
      <c r="Q60" s="173"/>
    </row>
    <row r="61" spans="1:17" x14ac:dyDescent="0.25">
      <c r="A61" s="212" t="s">
        <v>78</v>
      </c>
      <c r="B61" s="37"/>
      <c r="C61" s="56"/>
      <c r="D61" s="56"/>
      <c r="E61" s="56"/>
      <c r="F61" s="71"/>
      <c r="G61" s="200">
        <v>2.7E-2</v>
      </c>
      <c r="H61" s="201">
        <v>1.2E-2</v>
      </c>
      <c r="I61" s="201">
        <v>-4.0000000000000001E-3</v>
      </c>
      <c r="J61" s="201">
        <v>-6.6000000000000003E-2</v>
      </c>
      <c r="K61" s="202">
        <v>-8.9999999999999993E-3</v>
      </c>
      <c r="L61" s="201">
        <v>-8.0000000000000002E-3</v>
      </c>
      <c r="M61" s="201">
        <v>1.4999999999999999E-2</v>
      </c>
      <c r="N61" s="201">
        <v>3.5000000000000003E-2</v>
      </c>
      <c r="Q61" s="173"/>
    </row>
    <row r="62" spans="1:17" x14ac:dyDescent="0.25">
      <c r="A62" s="212" t="s">
        <v>79</v>
      </c>
      <c r="B62" s="37"/>
      <c r="C62" s="56"/>
      <c r="D62" s="56"/>
      <c r="E62" s="56"/>
      <c r="F62" s="71"/>
      <c r="G62" s="200">
        <v>8.1000000000000003E-2</v>
      </c>
      <c r="H62" s="201">
        <v>-9.0999999999999998E-2</v>
      </c>
      <c r="I62" s="201">
        <v>-0.115</v>
      </c>
      <c r="J62" s="201">
        <v>1.4999999999999999E-2</v>
      </c>
      <c r="K62" s="202">
        <v>-2.8000000000000001E-2</v>
      </c>
      <c r="L62" s="201">
        <v>3.2000000000000001E-2</v>
      </c>
      <c r="M62" s="201">
        <v>0.28899999999999998</v>
      </c>
      <c r="N62" s="201">
        <v>0.247</v>
      </c>
      <c r="Q62" s="173"/>
    </row>
    <row r="63" spans="1:17" x14ac:dyDescent="0.25">
      <c r="A63" s="212" t="s">
        <v>80</v>
      </c>
      <c r="B63" s="37"/>
      <c r="C63" s="56"/>
      <c r="D63" s="56"/>
      <c r="E63" s="56"/>
      <c r="F63" s="71"/>
      <c r="G63" s="200">
        <v>0.23200000000000001</v>
      </c>
      <c r="H63" s="201">
        <v>0.151</v>
      </c>
      <c r="I63" s="201">
        <v>0.02</v>
      </c>
      <c r="J63" s="201">
        <v>0.24199999999999999</v>
      </c>
      <c r="K63" s="202">
        <v>0.157</v>
      </c>
      <c r="L63" s="201">
        <v>0.20399999999999999</v>
      </c>
      <c r="M63" s="201">
        <v>0.16200000000000001</v>
      </c>
      <c r="N63" s="201">
        <v>0.34799999999999998</v>
      </c>
      <c r="Q63" s="173"/>
    </row>
    <row r="64" spans="1:17" x14ac:dyDescent="0.25">
      <c r="A64" s="212" t="s">
        <v>81</v>
      </c>
      <c r="B64" s="37"/>
      <c r="C64" s="56"/>
      <c r="D64" s="56"/>
      <c r="E64" s="56"/>
      <c r="F64" s="71"/>
      <c r="G64" s="200">
        <v>-2.5000000000000001E-2</v>
      </c>
      <c r="H64" s="201">
        <v>-0.376</v>
      </c>
      <c r="I64" s="201">
        <v>-0.32400000000000001</v>
      </c>
      <c r="J64" s="201">
        <v>-0.29199999999999998</v>
      </c>
      <c r="K64" s="202">
        <v>-0.27</v>
      </c>
      <c r="L64" s="201">
        <v>-0.18</v>
      </c>
      <c r="M64" s="201">
        <v>0.28699999999999998</v>
      </c>
      <c r="N64" s="201">
        <v>0.56599999999999995</v>
      </c>
      <c r="Q64" s="173"/>
    </row>
    <row r="65" spans="1:17" x14ac:dyDescent="0.25">
      <c r="A65" s="212" t="s">
        <v>82</v>
      </c>
      <c r="B65" s="37"/>
      <c r="C65" s="56"/>
      <c r="D65" s="56"/>
      <c r="E65" s="56"/>
      <c r="F65" s="71"/>
      <c r="G65" s="200">
        <v>0.115</v>
      </c>
      <c r="H65" s="201">
        <v>-0.48399999999999999</v>
      </c>
      <c r="I65" s="201">
        <v>-0.34799999999999998</v>
      </c>
      <c r="J65" s="201">
        <v>-0.17499999999999999</v>
      </c>
      <c r="K65" s="202">
        <v>-0.23400000000000001</v>
      </c>
      <c r="L65" s="201">
        <v>-0.109</v>
      </c>
      <c r="M65" s="201">
        <v>1.423</v>
      </c>
      <c r="N65" s="201">
        <v>0.90900000000000003</v>
      </c>
      <c r="Q65" s="173"/>
    </row>
    <row r="66" spans="1:17" x14ac:dyDescent="0.25">
      <c r="A66" s="213" t="s">
        <v>83</v>
      </c>
      <c r="B66" s="34"/>
      <c r="C66" s="34"/>
      <c r="D66" s="34"/>
      <c r="E66" s="34"/>
      <c r="F66" s="68"/>
      <c r="G66" s="203">
        <v>1.9E-2</v>
      </c>
      <c r="H66" s="204">
        <v>-0.28199999999999997</v>
      </c>
      <c r="I66" s="204">
        <v>-0.21299999999999999</v>
      </c>
      <c r="J66" s="204">
        <v>0.48799999999999999</v>
      </c>
      <c r="K66" s="205">
        <v>3.0000000000000001E-3</v>
      </c>
      <c r="L66" s="204">
        <v>0.13400000000000001</v>
      </c>
      <c r="M66" s="204">
        <v>0.59899999999999998</v>
      </c>
      <c r="N66" s="204">
        <v>0.40799999999999997</v>
      </c>
      <c r="Q66" s="173"/>
    </row>
    <row r="67" spans="1:17" x14ac:dyDescent="0.25">
      <c r="A67" s="227" t="s">
        <v>84</v>
      </c>
      <c r="B67" s="36"/>
      <c r="C67" s="57"/>
      <c r="D67" s="57"/>
      <c r="E67" s="57"/>
      <c r="F67" s="69"/>
      <c r="G67" s="206">
        <v>3.6999999999999998E-2</v>
      </c>
      <c r="H67" s="207">
        <v>-0.28599999999999998</v>
      </c>
      <c r="I67" s="207">
        <v>-0.23699999999999999</v>
      </c>
      <c r="J67" s="207">
        <v>-0.14399999999999999</v>
      </c>
      <c r="K67" s="208">
        <v>-0.16500000000000001</v>
      </c>
      <c r="L67" s="207">
        <v>-7.2999999999999995E-2</v>
      </c>
      <c r="M67" s="207">
        <v>0.42</v>
      </c>
      <c r="N67" s="207">
        <v>0.46100000000000002</v>
      </c>
      <c r="Q67" s="173"/>
    </row>
    <row r="68" spans="1:17" x14ac:dyDescent="0.25">
      <c r="A68" s="212"/>
      <c r="B68" s="215"/>
      <c r="C68" s="215"/>
      <c r="D68" s="215"/>
      <c r="E68" s="215"/>
      <c r="F68" s="216"/>
      <c r="G68" s="222"/>
      <c r="H68" s="223"/>
      <c r="I68" s="223"/>
      <c r="J68" s="223"/>
      <c r="K68" s="224"/>
      <c r="L68" s="223"/>
      <c r="M68" s="223"/>
      <c r="N68" s="223"/>
      <c r="Q68" s="173"/>
    </row>
    <row r="69" spans="1:17" x14ac:dyDescent="0.25">
      <c r="A69" s="472" t="s">
        <v>102</v>
      </c>
      <c r="B69" s="341"/>
      <c r="C69" s="341"/>
      <c r="D69" s="341"/>
      <c r="E69" s="467"/>
      <c r="F69" s="340"/>
      <c r="G69" s="469"/>
      <c r="H69" s="470"/>
      <c r="I69" s="470"/>
      <c r="J69" s="470"/>
      <c r="K69" s="471"/>
      <c r="L69" s="470"/>
      <c r="M69" s="470"/>
      <c r="N69" s="470"/>
      <c r="Q69" s="173"/>
    </row>
    <row r="70" spans="1:17" x14ac:dyDescent="0.25">
      <c r="A70" s="218" t="s">
        <v>84</v>
      </c>
      <c r="B70" s="36"/>
      <c r="C70" s="57"/>
      <c r="D70" s="57"/>
      <c r="E70" s="57"/>
      <c r="F70" s="35"/>
      <c r="G70" s="206">
        <v>0.19900000000000001</v>
      </c>
      <c r="H70" s="207">
        <v>6.2E-2</v>
      </c>
      <c r="I70" s="207">
        <v>4.2999999999999997E-2</v>
      </c>
      <c r="J70" s="207">
        <v>-1.2999999999999999E-2</v>
      </c>
      <c r="K70" s="208">
        <v>6.7000000000000004E-2</v>
      </c>
      <c r="L70" s="207">
        <v>-0.01</v>
      </c>
      <c r="M70" s="207">
        <v>7.0000000000000007E-2</v>
      </c>
      <c r="N70" s="207">
        <v>4.3999999999999997E-2</v>
      </c>
      <c r="Q70" s="173"/>
    </row>
    <row r="71" spans="1:17" x14ac:dyDescent="0.25">
      <c r="A71" s="212"/>
      <c r="B71" s="215"/>
      <c r="C71" s="215"/>
      <c r="D71" s="215"/>
      <c r="E71" s="215"/>
      <c r="F71" s="217"/>
      <c r="G71" s="222"/>
      <c r="H71" s="223"/>
      <c r="I71" s="223"/>
      <c r="J71" s="223"/>
      <c r="K71" s="224"/>
      <c r="L71" s="223"/>
      <c r="M71" s="223"/>
      <c r="N71" s="223"/>
      <c r="Q71" s="173"/>
    </row>
    <row r="72" spans="1:17" x14ac:dyDescent="0.25">
      <c r="A72" s="472" t="s">
        <v>103</v>
      </c>
      <c r="B72" s="341"/>
      <c r="C72" s="341"/>
      <c r="D72" s="341"/>
      <c r="E72" s="467"/>
      <c r="F72" s="340"/>
      <c r="G72" s="469"/>
      <c r="H72" s="470"/>
      <c r="I72" s="470"/>
      <c r="J72" s="470"/>
      <c r="K72" s="471"/>
      <c r="L72" s="470"/>
      <c r="M72" s="470"/>
      <c r="N72" s="470"/>
      <c r="Q72" s="173"/>
    </row>
    <row r="73" spans="1:17" x14ac:dyDescent="0.25">
      <c r="A73" s="212" t="s">
        <v>87</v>
      </c>
      <c r="B73" s="37"/>
      <c r="C73" s="56"/>
      <c r="D73" s="56"/>
      <c r="E73" s="56"/>
      <c r="F73" s="70"/>
      <c r="G73" s="200">
        <v>2.1080000000000001</v>
      </c>
      <c r="H73" s="201">
        <v>0.219</v>
      </c>
      <c r="I73" s="201">
        <v>1.865</v>
      </c>
      <c r="J73" s="201">
        <v>2.4E-2</v>
      </c>
      <c r="K73" s="202">
        <v>0.50900000000000001</v>
      </c>
      <c r="L73" s="201">
        <v>-0.14799999999999999</v>
      </c>
      <c r="M73" s="201">
        <v>0.65100000000000002</v>
      </c>
      <c r="N73" s="201">
        <v>0.24299999999999999</v>
      </c>
      <c r="Q73" s="173"/>
    </row>
    <row r="74" spans="1:17" x14ac:dyDescent="0.25">
      <c r="A74" s="212" t="s">
        <v>88</v>
      </c>
      <c r="B74" s="37"/>
      <c r="C74" s="56"/>
      <c r="D74" s="56"/>
      <c r="E74" s="56"/>
      <c r="F74" s="70"/>
      <c r="G74" s="200">
        <v>9.9000000000000005E-2</v>
      </c>
      <c r="H74" s="201">
        <v>4.7E-2</v>
      </c>
      <c r="I74" s="201">
        <v>4.2999999999999997E-2</v>
      </c>
      <c r="J74" s="201">
        <v>0.12</v>
      </c>
      <c r="K74" s="202">
        <v>7.8E-2</v>
      </c>
      <c r="L74" s="201">
        <v>0.10299999999999999</v>
      </c>
      <c r="M74" s="201">
        <v>0.20300000000000001</v>
      </c>
      <c r="N74" s="201">
        <v>0.28799999999999998</v>
      </c>
      <c r="Q74" s="173"/>
    </row>
    <row r="75" spans="1:17" x14ac:dyDescent="0.25">
      <c r="A75" s="212" t="s">
        <v>89</v>
      </c>
      <c r="B75" s="37"/>
      <c r="C75" s="56"/>
      <c r="D75" s="56"/>
      <c r="E75" s="56"/>
      <c r="F75" s="70"/>
      <c r="G75" s="200">
        <v>-0.13400000000000001</v>
      </c>
      <c r="H75" s="201">
        <v>-0.52100000000000002</v>
      </c>
      <c r="I75" s="201">
        <v>-0.13700000000000001</v>
      </c>
      <c r="J75" s="201">
        <v>0.20200000000000001</v>
      </c>
      <c r="K75" s="202">
        <v>-0.156</v>
      </c>
      <c r="L75" s="201">
        <v>1.1830000000000001</v>
      </c>
      <c r="M75" s="201">
        <v>0.85199999999999998</v>
      </c>
      <c r="N75" s="201">
        <v>0.23599999999999999</v>
      </c>
      <c r="Q75" s="173"/>
    </row>
    <row r="76" spans="1:17" x14ac:dyDescent="0.25">
      <c r="A76" s="213" t="s">
        <v>90</v>
      </c>
      <c r="B76" s="34"/>
      <c r="C76" s="34"/>
      <c r="D76" s="34"/>
      <c r="E76" s="34"/>
      <c r="F76" s="33"/>
      <c r="G76" s="203">
        <v>0.90800000000000003</v>
      </c>
      <c r="H76" s="204">
        <v>3.5569999999999999</v>
      </c>
      <c r="I76" s="204">
        <v>-1.1060000000000001</v>
      </c>
      <c r="J76" s="204">
        <v>2.1669999999999998</v>
      </c>
      <c r="K76" s="205">
        <v>0.78900000000000003</v>
      </c>
      <c r="L76" s="204">
        <v>-0.747</v>
      </c>
      <c r="M76" s="204">
        <v>0.56499999999999995</v>
      </c>
      <c r="N76" s="204">
        <v>-2.7410000000000001</v>
      </c>
      <c r="Q76" s="173"/>
    </row>
    <row r="77" spans="1:17" x14ac:dyDescent="0.25">
      <c r="A77" s="218" t="s">
        <v>17</v>
      </c>
      <c r="B77" s="37"/>
      <c r="C77" s="56"/>
      <c r="D77" s="56"/>
      <c r="E77" s="56"/>
      <c r="F77" s="58"/>
      <c r="G77" s="200">
        <v>0.57099999999999995</v>
      </c>
      <c r="H77" s="201">
        <v>9.5000000000000001E-2</v>
      </c>
      <c r="I77" s="201">
        <v>0.28999999999999998</v>
      </c>
      <c r="J77" s="201">
        <v>0.152</v>
      </c>
      <c r="K77" s="202">
        <v>0.252</v>
      </c>
      <c r="L77" s="201">
        <v>-0.04</v>
      </c>
      <c r="M77" s="201">
        <v>0.4</v>
      </c>
      <c r="N77" s="201">
        <v>0.27700000000000002</v>
      </c>
      <c r="Q77" s="173"/>
    </row>
    <row r="78" spans="1:17" x14ac:dyDescent="0.25">
      <c r="A78" s="212" t="s">
        <v>91</v>
      </c>
      <c r="B78" s="78"/>
      <c r="C78" s="78"/>
      <c r="D78" s="78"/>
      <c r="E78" s="228"/>
      <c r="F78" s="155"/>
      <c r="G78" s="200">
        <v>1</v>
      </c>
      <c r="H78" s="201">
        <v>1</v>
      </c>
      <c r="I78" s="201">
        <v>1</v>
      </c>
      <c r="J78" s="201">
        <v>-0.441</v>
      </c>
      <c r="K78" s="202">
        <v>1.0349999999999999</v>
      </c>
      <c r="L78" s="201">
        <v>-0.29299999999999998</v>
      </c>
      <c r="M78" s="201">
        <v>0.69399999999999995</v>
      </c>
      <c r="N78" s="201">
        <v>7.2999999999999995E-2</v>
      </c>
      <c r="Q78" s="173"/>
    </row>
    <row r="79" spans="1:17" x14ac:dyDescent="0.25">
      <c r="A79" s="212" t="s">
        <v>92</v>
      </c>
      <c r="B79" s="229"/>
      <c r="C79" s="230"/>
      <c r="D79" s="230"/>
      <c r="E79" s="230"/>
      <c r="F79" s="231"/>
      <c r="G79" s="232">
        <v>0.186</v>
      </c>
      <c r="H79" s="233" t="s">
        <v>100</v>
      </c>
      <c r="I79" s="233" t="s">
        <v>100</v>
      </c>
      <c r="J79" s="233" t="s">
        <v>100</v>
      </c>
      <c r="K79" s="234">
        <v>3.43</v>
      </c>
      <c r="L79" s="233">
        <v>-0.99299999999999999</v>
      </c>
      <c r="M79" s="233">
        <v>-2.8860000000000001</v>
      </c>
      <c r="N79" s="233">
        <v>-0.65</v>
      </c>
      <c r="Q79" s="173"/>
    </row>
    <row r="80" spans="1:17" x14ac:dyDescent="0.25">
      <c r="A80" s="220" t="s">
        <v>93</v>
      </c>
      <c r="B80" s="235"/>
      <c r="C80" s="236"/>
      <c r="D80" s="236"/>
      <c r="E80" s="237"/>
      <c r="F80" s="231"/>
      <c r="G80" s="238">
        <v>-0.74099999999999999</v>
      </c>
      <c r="H80" s="233">
        <v>0.123</v>
      </c>
      <c r="I80" s="233">
        <v>0.41499999999999998</v>
      </c>
      <c r="J80" s="233">
        <v>0.253</v>
      </c>
      <c r="K80" s="234">
        <v>-0.20499999999999999</v>
      </c>
      <c r="L80" s="233">
        <v>1.9410000000000001</v>
      </c>
      <c r="M80" s="233">
        <v>8.3059999999999992</v>
      </c>
      <c r="N80" s="233">
        <v>4.0640000000000001</v>
      </c>
      <c r="Q80" s="173"/>
    </row>
    <row r="81" spans="1:17" x14ac:dyDescent="0.25">
      <c r="A81" s="212" t="s">
        <v>94</v>
      </c>
      <c r="B81" s="230"/>
      <c r="C81" s="230"/>
      <c r="D81" s="230"/>
      <c r="E81" s="239"/>
      <c r="F81" s="231"/>
      <c r="G81" s="238">
        <v>-0.84299999999999997</v>
      </c>
      <c r="H81" s="233">
        <v>-1.0660000000000001</v>
      </c>
      <c r="I81" s="233">
        <v>-0.439</v>
      </c>
      <c r="J81" s="233">
        <v>0.39500000000000002</v>
      </c>
      <c r="K81" s="234">
        <v>-0.64300000000000002</v>
      </c>
      <c r="L81" s="233">
        <v>1.3120000000000001</v>
      </c>
      <c r="M81" s="233" t="s">
        <v>100</v>
      </c>
      <c r="N81" s="233">
        <v>0.28599999999999998</v>
      </c>
      <c r="Q81" s="173"/>
    </row>
    <row r="82" spans="1:17" x14ac:dyDescent="0.25">
      <c r="A82" s="225" t="s">
        <v>95</v>
      </c>
      <c r="B82" s="72"/>
      <c r="C82" s="72"/>
      <c r="D82" s="72"/>
      <c r="E82" s="96"/>
      <c r="F82" s="137"/>
      <c r="G82" s="203">
        <v>1</v>
      </c>
      <c r="H82" s="204">
        <v>1</v>
      </c>
      <c r="I82" s="204">
        <v>1</v>
      </c>
      <c r="J82" s="204">
        <v>-0.74399999999999999</v>
      </c>
      <c r="K82" s="205">
        <v>0.37</v>
      </c>
      <c r="L82" s="204">
        <v>-0.80900000000000005</v>
      </c>
      <c r="M82" s="204">
        <v>-1.3</v>
      </c>
      <c r="N82" s="204">
        <v>-1</v>
      </c>
      <c r="Q82" s="173"/>
    </row>
    <row r="83" spans="1:17" x14ac:dyDescent="0.25">
      <c r="A83" s="218" t="s">
        <v>96</v>
      </c>
      <c r="B83" s="235"/>
      <c r="C83" s="236"/>
      <c r="D83" s="236"/>
      <c r="E83" s="236"/>
      <c r="F83" s="231"/>
      <c r="G83" s="232">
        <v>-7.5999999999999998E-2</v>
      </c>
      <c r="H83" s="240">
        <v>-7.0999999999999994E-2</v>
      </c>
      <c r="I83" s="240">
        <v>0.41099999999999998</v>
      </c>
      <c r="J83" s="240">
        <v>0.42499999999999999</v>
      </c>
      <c r="K83" s="241">
        <v>0.16400000000000001</v>
      </c>
      <c r="L83" s="240">
        <v>7.6999999999999999E-2</v>
      </c>
      <c r="M83" s="240">
        <v>1.431</v>
      </c>
      <c r="N83" s="240">
        <v>0.64700000000000002</v>
      </c>
      <c r="Q83" s="173"/>
    </row>
  </sheetData>
  <pageMargins left="0.45" right="0.45" top="0.5" bottom="0.4" header="0.3" footer="0.25"/>
  <pageSetup paperSize="5" scale="70" fitToHeight="3" orientation="landscape" r:id="rId1"/>
  <rowBreaks count="1" manualBreakCount="1">
    <brk id="44"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theme="2" tint="-0.499984740745262"/>
    <pageSetUpPr fitToPage="1"/>
  </sheetPr>
  <dimension ref="A1:O44"/>
  <sheetViews>
    <sheetView showGridLines="0" zoomScaleNormal="100" zoomScaleSheetLayoutView="100" workbookViewId="0">
      <pane xSplit="1" ySplit="2" topLeftCell="B3" activePane="bottomRight" state="frozen"/>
      <selection pane="topRight" activeCell="B1" sqref="B1"/>
      <selection pane="bottomLeft" activeCell="A3" sqref="A3"/>
      <selection pane="bottomRight"/>
    </sheetView>
  </sheetViews>
  <sheetFormatPr defaultColWidth="9.140625" defaultRowHeight="14.25" x14ac:dyDescent="0.2"/>
  <cols>
    <col min="1" max="1" width="88.42578125" style="5" customWidth="1"/>
    <col min="2" max="14" width="9.140625" style="9"/>
    <col min="15" max="16384" width="9.140625" style="5"/>
  </cols>
  <sheetData>
    <row r="1" spans="1:15" ht="15" x14ac:dyDescent="0.25">
      <c r="A1" s="242" t="s">
        <v>310</v>
      </c>
    </row>
    <row r="2" spans="1:15" s="15" customFormat="1" ht="15" x14ac:dyDescent="0.25">
      <c r="A2" s="300"/>
      <c r="B2" s="347" t="s">
        <v>66</v>
      </c>
      <c r="C2" s="190" t="s">
        <v>67</v>
      </c>
      <c r="D2" s="190" t="s">
        <v>68</v>
      </c>
      <c r="E2" s="190" t="s">
        <v>69</v>
      </c>
      <c r="F2" s="348">
        <v>2019</v>
      </c>
      <c r="G2" s="347" t="s">
        <v>70</v>
      </c>
      <c r="H2" s="190" t="s">
        <v>71</v>
      </c>
      <c r="I2" s="190" t="s">
        <v>72</v>
      </c>
      <c r="J2" s="190" t="s">
        <v>73</v>
      </c>
      <c r="K2" s="348">
        <v>2020</v>
      </c>
      <c r="L2" s="190" t="s">
        <v>74</v>
      </c>
      <c r="M2" s="190" t="s">
        <v>75</v>
      </c>
      <c r="N2" s="190" t="s">
        <v>76</v>
      </c>
    </row>
    <row r="3" spans="1:15" ht="15" x14ac:dyDescent="0.25">
      <c r="A3" s="464" t="s">
        <v>299</v>
      </c>
      <c r="B3" s="499"/>
      <c r="C3" s="500"/>
      <c r="D3" s="500"/>
      <c r="E3" s="500"/>
      <c r="F3" s="501"/>
      <c r="G3" s="499"/>
      <c r="H3" s="500"/>
      <c r="I3" s="500"/>
      <c r="J3" s="500"/>
      <c r="K3" s="502"/>
      <c r="L3" s="500"/>
      <c r="M3" s="500"/>
      <c r="N3" s="500"/>
    </row>
    <row r="4" spans="1:15" ht="14.25" customHeight="1" x14ac:dyDescent="0.2">
      <c r="A4" s="212" t="s">
        <v>305</v>
      </c>
      <c r="B4" s="503">
        <v>2.8</v>
      </c>
      <c r="C4" s="504">
        <v>2.5</v>
      </c>
      <c r="D4" s="504">
        <v>3.5</v>
      </c>
      <c r="E4" s="505">
        <v>5.8</v>
      </c>
      <c r="F4" s="506">
        <v>5.8</v>
      </c>
      <c r="G4" s="503">
        <v>5.8</v>
      </c>
      <c r="H4" s="504">
        <v>6.1</v>
      </c>
      <c r="I4" s="504">
        <v>5.9</v>
      </c>
      <c r="J4" s="504">
        <v>6.1</v>
      </c>
      <c r="K4" s="506">
        <v>6.1</v>
      </c>
      <c r="L4" s="504">
        <v>6.8</v>
      </c>
      <c r="M4" s="504">
        <v>9.6</v>
      </c>
      <c r="N4" s="504">
        <v>9.6</v>
      </c>
      <c r="O4" s="6"/>
    </row>
    <row r="5" spans="1:15" ht="14.25" customHeight="1" x14ac:dyDescent="0.2">
      <c r="A5" s="212" t="s">
        <v>304</v>
      </c>
      <c r="B5" s="503">
        <v>9.6999999999999993</v>
      </c>
      <c r="C5" s="504">
        <v>10.6</v>
      </c>
      <c r="D5" s="504">
        <v>10.9</v>
      </c>
      <c r="E5" s="505">
        <v>13</v>
      </c>
      <c r="F5" s="506">
        <v>13</v>
      </c>
      <c r="G5" s="503">
        <v>13.9</v>
      </c>
      <c r="H5" s="504">
        <v>13.7</v>
      </c>
      <c r="I5" s="504">
        <v>14.8</v>
      </c>
      <c r="J5" s="504">
        <v>14.9</v>
      </c>
      <c r="K5" s="506">
        <v>14.9</v>
      </c>
      <c r="L5" s="504">
        <v>15</v>
      </c>
      <c r="M5" s="504">
        <v>15.2</v>
      </c>
      <c r="N5" s="504">
        <v>16.8</v>
      </c>
    </row>
    <row r="6" spans="1:15" ht="14.25" customHeight="1" x14ac:dyDescent="0.2">
      <c r="A6" s="212" t="s">
        <v>303</v>
      </c>
      <c r="B6" s="503">
        <v>9.5</v>
      </c>
      <c r="C6" s="504">
        <v>9.1999999999999993</v>
      </c>
      <c r="D6" s="59">
        <v>6.6</v>
      </c>
      <c r="E6" s="505">
        <v>28.5</v>
      </c>
      <c r="F6" s="506">
        <v>28.5</v>
      </c>
      <c r="G6" s="503">
        <v>25.4</v>
      </c>
      <c r="H6" s="504">
        <v>26.1</v>
      </c>
      <c r="I6" s="504">
        <v>20.8</v>
      </c>
      <c r="J6" s="504">
        <v>23.4</v>
      </c>
      <c r="K6" s="506">
        <v>23.4</v>
      </c>
      <c r="L6" s="504">
        <v>11.7</v>
      </c>
      <c r="M6" s="504">
        <v>8.1</v>
      </c>
      <c r="N6" s="504">
        <v>14.9</v>
      </c>
    </row>
    <row r="7" spans="1:15" x14ac:dyDescent="0.2">
      <c r="A7" s="212"/>
      <c r="B7" s="45"/>
      <c r="C7" s="59"/>
      <c r="D7" s="317"/>
      <c r="E7" s="372"/>
      <c r="F7" s="507"/>
      <c r="G7" s="508"/>
      <c r="H7" s="317"/>
      <c r="I7" s="317"/>
      <c r="J7" s="317"/>
      <c r="K7" s="507"/>
      <c r="L7" s="317"/>
      <c r="M7" s="317"/>
      <c r="N7" s="317"/>
    </row>
    <row r="8" spans="1:15" ht="15" x14ac:dyDescent="0.25">
      <c r="A8" s="464" t="s">
        <v>300</v>
      </c>
      <c r="B8" s="499"/>
      <c r="C8" s="500"/>
      <c r="D8" s="500"/>
      <c r="E8" s="500"/>
      <c r="F8" s="509"/>
      <c r="G8" s="499"/>
      <c r="H8" s="500"/>
      <c r="I8" s="500"/>
      <c r="J8" s="500"/>
      <c r="K8" s="502"/>
      <c r="L8" s="500"/>
      <c r="M8" s="500"/>
      <c r="N8" s="500"/>
    </row>
    <row r="9" spans="1:15" ht="14.25" customHeight="1" x14ac:dyDescent="0.2">
      <c r="A9" s="212" t="s">
        <v>104</v>
      </c>
      <c r="B9" s="45">
        <v>107.2</v>
      </c>
      <c r="C9" s="59">
        <v>106.7</v>
      </c>
      <c r="D9" s="59">
        <v>106.2</v>
      </c>
      <c r="E9" s="510">
        <v>112.9</v>
      </c>
      <c r="F9" s="506">
        <v>112.9</v>
      </c>
      <c r="G9" s="503">
        <v>108.1</v>
      </c>
      <c r="H9" s="504">
        <v>109.6</v>
      </c>
      <c r="I9" s="504">
        <v>114.5</v>
      </c>
      <c r="J9" s="504">
        <v>122.7</v>
      </c>
      <c r="K9" s="506">
        <v>122.7</v>
      </c>
      <c r="L9" s="504">
        <v>124.5</v>
      </c>
      <c r="M9" s="504">
        <v>129.1</v>
      </c>
      <c r="N9" s="504">
        <v>133.1</v>
      </c>
    </row>
    <row r="10" spans="1:15" ht="14.25" customHeight="1" x14ac:dyDescent="0.2">
      <c r="A10" s="212" t="s">
        <v>302</v>
      </c>
      <c r="B10" s="503">
        <v>7.5</v>
      </c>
      <c r="C10" s="504">
        <v>6.9</v>
      </c>
      <c r="D10" s="532">
        <v>7.6</v>
      </c>
      <c r="E10" s="505">
        <v>9.6</v>
      </c>
      <c r="F10" s="506">
        <v>9.6</v>
      </c>
      <c r="G10" s="503">
        <v>10</v>
      </c>
      <c r="H10" s="504">
        <v>10.1</v>
      </c>
      <c r="I10" s="504">
        <v>10</v>
      </c>
      <c r="J10" s="504">
        <v>10.9</v>
      </c>
      <c r="K10" s="506">
        <v>10.9</v>
      </c>
      <c r="L10" s="503">
        <v>12</v>
      </c>
      <c r="M10" s="504">
        <v>12.4</v>
      </c>
      <c r="N10" s="504">
        <v>13.2</v>
      </c>
    </row>
    <row r="11" spans="1:15" ht="14.25" customHeight="1" x14ac:dyDescent="0.2">
      <c r="A11" s="212"/>
      <c r="B11" s="508"/>
      <c r="C11" s="59"/>
      <c r="D11" s="317"/>
      <c r="E11" s="510"/>
      <c r="F11" s="507"/>
      <c r="G11" s="508"/>
      <c r="H11" s="317"/>
      <c r="I11" s="317"/>
      <c r="J11" s="317"/>
      <c r="K11" s="507"/>
      <c r="L11" s="317"/>
      <c r="M11" s="317"/>
      <c r="N11" s="317"/>
    </row>
    <row r="12" spans="1:15" ht="15" x14ac:dyDescent="0.25">
      <c r="A12" s="464" t="s">
        <v>301</v>
      </c>
      <c r="B12" s="499"/>
      <c r="C12" s="500"/>
      <c r="D12" s="500"/>
      <c r="E12" s="500"/>
      <c r="F12" s="509"/>
      <c r="G12" s="499"/>
      <c r="H12" s="500"/>
      <c r="I12" s="500"/>
      <c r="J12" s="500"/>
      <c r="K12" s="502"/>
      <c r="L12" s="500"/>
      <c r="M12" s="500"/>
      <c r="N12" s="500"/>
    </row>
    <row r="13" spans="1:15" ht="14.25" customHeight="1" x14ac:dyDescent="0.2">
      <c r="A13" s="117" t="s">
        <v>105</v>
      </c>
      <c r="B13" s="45">
        <v>106.6</v>
      </c>
      <c r="C13" s="59">
        <v>109.2</v>
      </c>
      <c r="D13" s="59">
        <v>117.8</v>
      </c>
      <c r="E13" s="510">
        <v>188.7</v>
      </c>
      <c r="F13" s="506">
        <v>188.7</v>
      </c>
      <c r="G13" s="503">
        <v>192.2</v>
      </c>
      <c r="H13" s="504">
        <v>205.3</v>
      </c>
      <c r="I13" s="504">
        <v>241.3</v>
      </c>
      <c r="J13" s="504">
        <v>259.89999999999998</v>
      </c>
      <c r="K13" s="506">
        <v>259.89999999999998</v>
      </c>
      <c r="L13" s="504">
        <v>266.60000000000002</v>
      </c>
      <c r="M13" s="504">
        <v>288.3</v>
      </c>
      <c r="N13" s="504">
        <v>334.5</v>
      </c>
    </row>
    <row r="14" spans="1:15" ht="14.25" customHeight="1" x14ac:dyDescent="0.2">
      <c r="A14" s="117" t="s">
        <v>106</v>
      </c>
      <c r="B14" s="45">
        <v>184.2</v>
      </c>
      <c r="C14" s="59">
        <v>177.4</v>
      </c>
      <c r="D14" s="59">
        <v>185.5</v>
      </c>
      <c r="E14" s="510">
        <v>189.5</v>
      </c>
      <c r="F14" s="506">
        <v>189.5</v>
      </c>
      <c r="G14" s="503">
        <v>176.9</v>
      </c>
      <c r="H14" s="504">
        <v>146.69999999999999</v>
      </c>
      <c r="I14" s="504">
        <v>144.30000000000001</v>
      </c>
      <c r="J14" s="504">
        <v>150.19999999999999</v>
      </c>
      <c r="K14" s="506">
        <v>150.19999999999999</v>
      </c>
      <c r="L14" s="504">
        <v>180.8</v>
      </c>
      <c r="M14" s="504">
        <v>176.2</v>
      </c>
      <c r="N14" s="504">
        <v>261.3</v>
      </c>
    </row>
    <row r="15" spans="1:15" x14ac:dyDescent="0.2">
      <c r="A15" s="117"/>
      <c r="B15" s="45"/>
      <c r="C15" s="59"/>
      <c r="D15" s="59"/>
      <c r="E15" s="511"/>
      <c r="F15" s="506"/>
      <c r="G15" s="512"/>
      <c r="H15" s="504"/>
      <c r="I15" s="504"/>
      <c r="J15" s="504"/>
      <c r="K15" s="506"/>
      <c r="L15" s="504"/>
      <c r="M15" s="504"/>
      <c r="N15" s="504"/>
    </row>
    <row r="16" spans="1:15" ht="18" customHeight="1" x14ac:dyDescent="0.25">
      <c r="A16" s="464" t="s">
        <v>306</v>
      </c>
      <c r="B16" s="499"/>
      <c r="C16" s="500"/>
      <c r="D16" s="500"/>
      <c r="E16" s="500"/>
      <c r="F16" s="509"/>
      <c r="G16" s="499"/>
      <c r="H16" s="500"/>
      <c r="I16" s="500"/>
      <c r="J16" s="500"/>
      <c r="K16" s="502"/>
      <c r="L16" s="500"/>
      <c r="M16" s="500"/>
      <c r="N16" s="500"/>
    </row>
    <row r="17" spans="1:14" ht="14.25" customHeight="1" x14ac:dyDescent="0.2">
      <c r="A17" s="117" t="s">
        <v>322</v>
      </c>
      <c r="B17" s="45"/>
      <c r="C17" s="59"/>
      <c r="D17" s="59"/>
      <c r="E17" s="511">
        <f>AVERAGE(B5:E5)</f>
        <v>11.1</v>
      </c>
      <c r="F17" s="513">
        <f>E17</f>
        <v>11.1</v>
      </c>
      <c r="G17" s="512">
        <f>AVERAGE(G5,C5:E5)</f>
        <v>12.1</v>
      </c>
      <c r="H17" s="504">
        <f>AVERAGE(G5:H5,D5:E5)</f>
        <v>12.9</v>
      </c>
      <c r="I17" s="504">
        <f>AVERAGE(G5:I5,E5)</f>
        <v>13.9</v>
      </c>
      <c r="J17" s="504">
        <f>AVERAGE(G5:J5)</f>
        <v>14.3</v>
      </c>
      <c r="K17" s="513">
        <f>J17</f>
        <v>14.3</v>
      </c>
      <c r="L17" s="504">
        <f>AVERAGE(L5,H5:J5)</f>
        <v>14.6</v>
      </c>
      <c r="M17" s="504">
        <f>AVERAGE(L5:M5,I5:J5)</f>
        <v>15</v>
      </c>
      <c r="N17" s="504">
        <f>AVERAGE(L5:N5,J5)</f>
        <v>15.5</v>
      </c>
    </row>
    <row r="18" spans="1:14" ht="14.25" customHeight="1" x14ac:dyDescent="0.2">
      <c r="A18" s="117" t="s">
        <v>319</v>
      </c>
      <c r="B18" s="45"/>
      <c r="C18" s="59"/>
      <c r="D18" s="59"/>
      <c r="E18" s="511">
        <f>SUM(B29:E29)</f>
        <v>122.1</v>
      </c>
      <c r="F18" s="506">
        <f>E18</f>
        <v>122.1</v>
      </c>
      <c r="G18" s="512">
        <v>95.5</v>
      </c>
      <c r="H18" s="504">
        <f>SUM(G29:H29,D29:E29)</f>
        <v>74.400000000000006</v>
      </c>
      <c r="I18" s="504">
        <v>120.9</v>
      </c>
      <c r="J18" s="504">
        <v>153</v>
      </c>
      <c r="K18" s="506">
        <f>J18</f>
        <v>153</v>
      </c>
      <c r="L18" s="512">
        <v>129.80000000000001</v>
      </c>
      <c r="M18" s="504">
        <f>SUM(L29:M29,I29:J29)</f>
        <v>250</v>
      </c>
      <c r="N18" s="504">
        <f>SUM(L29:N29,J29)</f>
        <v>297.89999999999998</v>
      </c>
    </row>
    <row r="19" spans="1:14" ht="14.25" customHeight="1" x14ac:dyDescent="0.2">
      <c r="A19" s="117" t="s">
        <v>320</v>
      </c>
      <c r="B19" s="45"/>
      <c r="C19" s="59"/>
      <c r="D19" s="59"/>
      <c r="E19" s="230">
        <f t="shared" ref="E19:N19" si="0">(E18/1000)/E17</f>
        <v>1.0999999999999999E-2</v>
      </c>
      <c r="F19" s="514">
        <f t="shared" si="0"/>
        <v>1.0999999999999999E-2</v>
      </c>
      <c r="G19" s="230">
        <f t="shared" si="0"/>
        <v>8.0000000000000002E-3</v>
      </c>
      <c r="H19" s="230">
        <f t="shared" si="0"/>
        <v>6.0000000000000001E-3</v>
      </c>
      <c r="I19" s="230">
        <f t="shared" si="0"/>
        <v>8.9999999999999993E-3</v>
      </c>
      <c r="J19" s="230">
        <f t="shared" si="0"/>
        <v>1.0999999999999999E-2</v>
      </c>
      <c r="K19" s="514">
        <f t="shared" si="0"/>
        <v>1.0999999999999999E-2</v>
      </c>
      <c r="L19" s="230">
        <f t="shared" si="0"/>
        <v>8.9999999999999993E-3</v>
      </c>
      <c r="M19" s="230">
        <f t="shared" si="0"/>
        <v>1.7000000000000001E-2</v>
      </c>
      <c r="N19" s="230">
        <f t="shared" si="0"/>
        <v>1.9E-2</v>
      </c>
    </row>
    <row r="20" spans="1:14" x14ac:dyDescent="0.2">
      <c r="A20" s="117"/>
      <c r="B20" s="45"/>
      <c r="C20" s="59"/>
      <c r="D20" s="59"/>
      <c r="E20" s="511"/>
      <c r="F20" s="506"/>
      <c r="G20" s="512"/>
      <c r="H20" s="504"/>
      <c r="I20" s="504"/>
      <c r="J20" s="504"/>
      <c r="K20" s="506"/>
      <c r="L20" s="504"/>
      <c r="M20" s="504"/>
      <c r="N20" s="504"/>
    </row>
    <row r="21" spans="1:14" ht="15" x14ac:dyDescent="0.25">
      <c r="A21" s="464" t="s">
        <v>311</v>
      </c>
      <c r="B21" s="499"/>
      <c r="C21" s="500"/>
      <c r="D21" s="500"/>
      <c r="E21" s="500"/>
      <c r="F21" s="515"/>
      <c r="G21" s="500"/>
      <c r="H21" s="500"/>
      <c r="I21" s="500"/>
      <c r="J21" s="500"/>
      <c r="K21" s="515"/>
      <c r="L21" s="500"/>
      <c r="M21" s="500"/>
      <c r="N21" s="500"/>
    </row>
    <row r="22" spans="1:14" ht="14.25" customHeight="1" x14ac:dyDescent="0.2">
      <c r="A22" s="117" t="s">
        <v>307</v>
      </c>
      <c r="B22" s="533">
        <v>106.3</v>
      </c>
      <c r="C22" s="516">
        <v>101.6</v>
      </c>
      <c r="D22" s="516">
        <v>104.9</v>
      </c>
      <c r="E22" s="516">
        <v>112</v>
      </c>
      <c r="F22" s="517">
        <v>424.9</v>
      </c>
      <c r="G22" s="516">
        <v>121.7</v>
      </c>
      <c r="H22" s="516">
        <v>103.1</v>
      </c>
      <c r="I22" s="516">
        <v>99.9</v>
      </c>
      <c r="J22" s="516">
        <v>150.30000000000001</v>
      </c>
      <c r="K22" s="517">
        <v>475.1</v>
      </c>
      <c r="L22" s="516">
        <v>132.1</v>
      </c>
      <c r="M22" s="516">
        <v>139.19999999999999</v>
      </c>
      <c r="N22" s="516">
        <v>135.19999999999999</v>
      </c>
    </row>
    <row r="23" spans="1:14" ht="14.25" customHeight="1" x14ac:dyDescent="0.2">
      <c r="A23" s="117" t="s">
        <v>314</v>
      </c>
      <c r="B23" s="533">
        <v>29</v>
      </c>
      <c r="C23" s="516">
        <v>47.9</v>
      </c>
      <c r="D23" s="516">
        <v>23.8</v>
      </c>
      <c r="E23" s="516">
        <v>132.6</v>
      </c>
      <c r="F23" s="518">
        <v>233.4</v>
      </c>
      <c r="G23" s="516">
        <v>87.7</v>
      </c>
      <c r="H23" s="516">
        <v>56.9</v>
      </c>
      <c r="I23" s="516">
        <v>67.5</v>
      </c>
      <c r="J23" s="516">
        <v>136.80000000000001</v>
      </c>
      <c r="K23" s="518">
        <v>348.8</v>
      </c>
      <c r="L23" s="516">
        <v>77.900000000000006</v>
      </c>
      <c r="M23" s="516">
        <v>103.1</v>
      </c>
      <c r="N23" s="516">
        <v>87.3</v>
      </c>
    </row>
    <row r="24" spans="1:14" ht="14.25" customHeight="1" x14ac:dyDescent="0.2">
      <c r="A24" s="117" t="s">
        <v>308</v>
      </c>
      <c r="B24" s="534">
        <v>-0.1</v>
      </c>
      <c r="C24" s="519">
        <v>0.1</v>
      </c>
      <c r="D24" s="519">
        <v>0.5</v>
      </c>
      <c r="E24" s="519">
        <v>1.9</v>
      </c>
      <c r="F24" s="520">
        <v>2.4</v>
      </c>
      <c r="G24" s="519">
        <v>2.1</v>
      </c>
      <c r="H24" s="519">
        <v>1.6</v>
      </c>
      <c r="I24" s="519">
        <v>2.2000000000000002</v>
      </c>
      <c r="J24" s="519">
        <v>1.7</v>
      </c>
      <c r="K24" s="520">
        <v>7.6</v>
      </c>
      <c r="L24" s="519">
        <v>1.1000000000000001</v>
      </c>
      <c r="M24" s="519">
        <v>1</v>
      </c>
      <c r="N24" s="519">
        <v>1.4</v>
      </c>
    </row>
    <row r="25" spans="1:14" ht="14.25" customHeight="1" x14ac:dyDescent="0.25">
      <c r="A25" s="535" t="s">
        <v>309</v>
      </c>
      <c r="B25" s="536">
        <v>135.19999999999999</v>
      </c>
      <c r="C25" s="530">
        <v>149.69999999999999</v>
      </c>
      <c r="D25" s="530">
        <v>129.19999999999999</v>
      </c>
      <c r="E25" s="530">
        <v>246.6</v>
      </c>
      <c r="F25" s="531">
        <v>660.6</v>
      </c>
      <c r="G25" s="530">
        <v>211.5</v>
      </c>
      <c r="H25" s="530">
        <v>161.6</v>
      </c>
      <c r="I25" s="530">
        <v>169.6</v>
      </c>
      <c r="J25" s="530">
        <v>288.8</v>
      </c>
      <c r="K25" s="531">
        <v>831.5</v>
      </c>
      <c r="L25" s="530">
        <v>211.1</v>
      </c>
      <c r="M25" s="530">
        <v>243.4</v>
      </c>
      <c r="N25" s="530">
        <v>223.8</v>
      </c>
    </row>
    <row r="26" spans="1:14" x14ac:dyDescent="0.2">
      <c r="A26" s="117"/>
      <c r="B26" s="533"/>
      <c r="C26" s="521"/>
      <c r="D26" s="521"/>
      <c r="E26" s="516"/>
      <c r="F26" s="522"/>
      <c r="G26" s="523"/>
      <c r="H26" s="524"/>
      <c r="I26" s="524"/>
      <c r="J26" s="524"/>
      <c r="K26" s="522"/>
      <c r="L26" s="524"/>
      <c r="M26" s="524"/>
      <c r="N26" s="524"/>
    </row>
    <row r="27" spans="1:14" ht="15" x14ac:dyDescent="0.25">
      <c r="A27" s="464" t="s">
        <v>312</v>
      </c>
      <c r="B27" s="525"/>
      <c r="C27" s="526"/>
      <c r="D27" s="526"/>
      <c r="E27" s="526"/>
      <c r="F27" s="527"/>
      <c r="G27" s="526"/>
      <c r="H27" s="526"/>
      <c r="I27" s="526"/>
      <c r="J27" s="526"/>
      <c r="K27" s="527"/>
      <c r="L27" s="526"/>
      <c r="M27" s="526"/>
      <c r="N27" s="526"/>
    </row>
    <row r="28" spans="1:14" ht="14.25" customHeight="1" x14ac:dyDescent="0.2">
      <c r="A28" s="117" t="s">
        <v>307</v>
      </c>
      <c r="B28" s="533">
        <v>39.6</v>
      </c>
      <c r="C28" s="516">
        <v>23.6</v>
      </c>
      <c r="D28" s="516">
        <v>25.8</v>
      </c>
      <c r="E28" s="516">
        <v>21</v>
      </c>
      <c r="F28" s="518">
        <v>110.1</v>
      </c>
      <c r="G28" s="516">
        <v>22.2</v>
      </c>
      <c r="H28" s="516">
        <v>32.5</v>
      </c>
      <c r="I28" s="516">
        <v>28.9</v>
      </c>
      <c r="J28" s="516">
        <v>56.2</v>
      </c>
      <c r="K28" s="518">
        <v>139.80000000000001</v>
      </c>
      <c r="L28" s="516">
        <v>68.8</v>
      </c>
      <c r="M28" s="516">
        <v>44.7</v>
      </c>
      <c r="N28" s="516">
        <v>48.7</v>
      </c>
    </row>
    <row r="29" spans="1:14" ht="14.25" customHeight="1" x14ac:dyDescent="0.2">
      <c r="A29" s="117" t="s">
        <v>317</v>
      </c>
      <c r="B29" s="533">
        <v>58.5</v>
      </c>
      <c r="C29" s="516">
        <v>20.8</v>
      </c>
      <c r="D29" s="516">
        <v>5.2</v>
      </c>
      <c r="E29" s="516">
        <v>37.6</v>
      </c>
      <c r="F29" s="518">
        <v>122.1</v>
      </c>
      <c r="G29" s="516">
        <v>32</v>
      </c>
      <c r="H29" s="516">
        <v>-0.4</v>
      </c>
      <c r="I29" s="516">
        <v>51.8</v>
      </c>
      <c r="J29" s="516">
        <v>69.7</v>
      </c>
      <c r="K29" s="518">
        <v>153</v>
      </c>
      <c r="L29" s="516">
        <v>8.8000000000000007</v>
      </c>
      <c r="M29" s="516">
        <v>119.7</v>
      </c>
      <c r="N29" s="516">
        <v>99.7</v>
      </c>
    </row>
    <row r="30" spans="1:14" ht="14.25" customHeight="1" x14ac:dyDescent="0.2">
      <c r="A30" s="117" t="s">
        <v>315</v>
      </c>
      <c r="B30" s="534">
        <v>-6</v>
      </c>
      <c r="C30" s="519">
        <v>-6.5</v>
      </c>
      <c r="D30" s="519">
        <v>-10.1</v>
      </c>
      <c r="E30" s="519">
        <v>-8.1999999999999993</v>
      </c>
      <c r="F30" s="520">
        <v>-30.9</v>
      </c>
      <c r="G30" s="519">
        <v>-11.1</v>
      </c>
      <c r="H30" s="519">
        <v>-7.5</v>
      </c>
      <c r="I30" s="519">
        <v>-9.3000000000000007</v>
      </c>
      <c r="J30" s="519">
        <v>-10.199999999999999</v>
      </c>
      <c r="K30" s="520">
        <v>-38.1</v>
      </c>
      <c r="L30" s="519">
        <v>-17</v>
      </c>
      <c r="M30" s="519">
        <v>-11</v>
      </c>
      <c r="N30" s="519">
        <v>-2.4</v>
      </c>
    </row>
    <row r="31" spans="1:14" ht="14.25" customHeight="1" x14ac:dyDescent="0.25">
      <c r="A31" s="535" t="s">
        <v>313</v>
      </c>
      <c r="B31" s="536">
        <v>92.1</v>
      </c>
      <c r="C31" s="530">
        <v>37.9</v>
      </c>
      <c r="D31" s="530">
        <v>20.9</v>
      </c>
      <c r="E31" s="530">
        <v>50.4</v>
      </c>
      <c r="F31" s="531">
        <v>201.3</v>
      </c>
      <c r="G31" s="530">
        <v>43</v>
      </c>
      <c r="H31" s="530">
        <v>24.7</v>
      </c>
      <c r="I31" s="530">
        <v>71.400000000000006</v>
      </c>
      <c r="J31" s="530">
        <v>115.6</v>
      </c>
      <c r="K31" s="531">
        <v>254.7</v>
      </c>
      <c r="L31" s="530">
        <v>60.6</v>
      </c>
      <c r="M31" s="530">
        <v>153.5</v>
      </c>
      <c r="N31" s="530">
        <v>146</v>
      </c>
    </row>
    <row r="32" spans="1:14" x14ac:dyDescent="0.2">
      <c r="A32" s="117"/>
      <c r="B32" s="529"/>
      <c r="F32" s="528"/>
      <c r="K32" s="528"/>
    </row>
    <row r="33" spans="1:14" ht="30" x14ac:dyDescent="0.25">
      <c r="A33" s="464" t="s">
        <v>316</v>
      </c>
      <c r="B33" s="525"/>
      <c r="C33" s="526"/>
      <c r="D33" s="526"/>
      <c r="E33" s="526"/>
      <c r="F33" s="527"/>
      <c r="G33" s="526"/>
      <c r="H33" s="526"/>
      <c r="I33" s="526"/>
      <c r="J33" s="526"/>
      <c r="K33" s="527"/>
      <c r="L33" s="526"/>
      <c r="M33" s="526"/>
      <c r="N33" s="526"/>
    </row>
    <row r="34" spans="1:14" ht="14.25" customHeight="1" x14ac:dyDescent="0.2">
      <c r="A34" s="117" t="s">
        <v>307</v>
      </c>
      <c r="B34" s="533"/>
      <c r="C34" s="516"/>
      <c r="D34" s="516"/>
      <c r="E34" s="516">
        <f>F34</f>
        <v>110.1</v>
      </c>
      <c r="F34" s="518">
        <f>SUM(F28)</f>
        <v>110.1</v>
      </c>
      <c r="G34" s="516">
        <v>92.7</v>
      </c>
      <c r="H34" s="516">
        <v>101.6</v>
      </c>
      <c r="I34" s="516">
        <v>104.7</v>
      </c>
      <c r="J34" s="516">
        <f>K28</f>
        <v>139.80000000000001</v>
      </c>
      <c r="K34" s="518">
        <f>K28</f>
        <v>139.80000000000001</v>
      </c>
      <c r="L34" s="516">
        <f>SUM(L28,H28:J28)</f>
        <v>186.4</v>
      </c>
      <c r="M34" s="516">
        <f>SUM(L28:M28,I28:J28)</f>
        <v>198.6</v>
      </c>
      <c r="N34" s="516">
        <f>SUM(L28:N28,J28)</f>
        <v>218.4</v>
      </c>
    </row>
    <row r="35" spans="1:14" ht="14.25" customHeight="1" x14ac:dyDescent="0.2">
      <c r="A35" s="117" t="s">
        <v>317</v>
      </c>
      <c r="B35" s="533"/>
      <c r="C35" s="516"/>
      <c r="D35" s="516"/>
      <c r="E35" s="516">
        <f t="shared" ref="E35:E37" si="1">F35</f>
        <v>122.1</v>
      </c>
      <c r="F35" s="518">
        <f t="shared" ref="F35:F37" si="2">SUM(F29)</f>
        <v>122.1</v>
      </c>
      <c r="G35" s="516">
        <v>95.5</v>
      </c>
      <c r="H35" s="516">
        <f t="shared" ref="H35:H37" si="3">SUM(G29:H29,D29:E29)</f>
        <v>74.400000000000006</v>
      </c>
      <c r="I35" s="516">
        <v>120.9</v>
      </c>
      <c r="J35" s="516">
        <f>K29</f>
        <v>153</v>
      </c>
      <c r="K35" s="518">
        <f>K29</f>
        <v>153</v>
      </c>
      <c r="L35" s="516">
        <v>129.80000000000001</v>
      </c>
      <c r="M35" s="516">
        <f t="shared" ref="M35:M37" si="4">SUM(L29:M29,I29:J29)</f>
        <v>250</v>
      </c>
      <c r="N35" s="516">
        <f t="shared" ref="N35:N37" si="5">SUM(L29:N29,J29)</f>
        <v>297.89999999999998</v>
      </c>
    </row>
    <row r="36" spans="1:14" ht="14.25" customHeight="1" x14ac:dyDescent="0.2">
      <c r="A36" s="117" t="s">
        <v>315</v>
      </c>
      <c r="B36" s="534"/>
      <c r="C36" s="519"/>
      <c r="D36" s="519"/>
      <c r="E36" s="519">
        <f t="shared" si="1"/>
        <v>-30.9</v>
      </c>
      <c r="F36" s="520">
        <f t="shared" si="2"/>
        <v>-30.9</v>
      </c>
      <c r="G36" s="519">
        <f t="shared" ref="G36:G37" si="6">SUM(G30,C30:E30)</f>
        <v>-35.9</v>
      </c>
      <c r="H36" s="519">
        <f t="shared" si="3"/>
        <v>-36.9</v>
      </c>
      <c r="I36" s="519">
        <f t="shared" ref="I36:I37" si="7">SUM(G30:I30,E30)</f>
        <v>-36.1</v>
      </c>
      <c r="J36" s="519">
        <f>K30</f>
        <v>-38.1</v>
      </c>
      <c r="K36" s="520">
        <f>K30</f>
        <v>-38.1</v>
      </c>
      <c r="L36" s="519">
        <f t="shared" ref="L36:L37" si="8">SUM(L30,H30:J30)</f>
        <v>-44</v>
      </c>
      <c r="M36" s="519">
        <f t="shared" si="4"/>
        <v>-47.5</v>
      </c>
      <c r="N36" s="519">
        <f t="shared" si="5"/>
        <v>-40.6</v>
      </c>
    </row>
    <row r="37" spans="1:14" ht="14.25" customHeight="1" x14ac:dyDescent="0.25">
      <c r="A37" s="535" t="s">
        <v>313</v>
      </c>
      <c r="B37" s="536"/>
      <c r="C37" s="530"/>
      <c r="D37" s="530"/>
      <c r="E37" s="530">
        <f t="shared" si="1"/>
        <v>201.3</v>
      </c>
      <c r="F37" s="531">
        <f t="shared" si="2"/>
        <v>201.3</v>
      </c>
      <c r="G37" s="530">
        <f t="shared" si="6"/>
        <v>152.19999999999999</v>
      </c>
      <c r="H37" s="530">
        <f t="shared" si="3"/>
        <v>139</v>
      </c>
      <c r="I37" s="530">
        <f t="shared" si="7"/>
        <v>189.5</v>
      </c>
      <c r="J37" s="530">
        <f>K31</f>
        <v>254.7</v>
      </c>
      <c r="K37" s="531">
        <f>K31</f>
        <v>254.7</v>
      </c>
      <c r="L37" s="530">
        <f t="shared" si="8"/>
        <v>272.3</v>
      </c>
      <c r="M37" s="530">
        <f t="shared" si="4"/>
        <v>401.1</v>
      </c>
      <c r="N37" s="530">
        <f t="shared" si="5"/>
        <v>475.7</v>
      </c>
    </row>
    <row r="38" spans="1:14" x14ac:dyDescent="0.2">
      <c r="A38" s="93"/>
    </row>
    <row r="39" spans="1:14" x14ac:dyDescent="0.2">
      <c r="A39" s="474" t="s">
        <v>107</v>
      </c>
    </row>
    <row r="40" spans="1:14" x14ac:dyDescent="0.2">
      <c r="A40" s="474" t="s">
        <v>108</v>
      </c>
    </row>
    <row r="41" spans="1:14" x14ac:dyDescent="0.2">
      <c r="A41" s="474" t="s">
        <v>109</v>
      </c>
    </row>
    <row r="42" spans="1:14" x14ac:dyDescent="0.2">
      <c r="A42" s="474" t="s">
        <v>110</v>
      </c>
    </row>
    <row r="43" spans="1:14" x14ac:dyDescent="0.2">
      <c r="A43" s="474" t="s">
        <v>321</v>
      </c>
    </row>
    <row r="44" spans="1:14" x14ac:dyDescent="0.2">
      <c r="A44" s="474" t="s">
        <v>318</v>
      </c>
    </row>
  </sheetData>
  <pageMargins left="0.2" right="0.2" top="0.75" bottom="0.5" header="0.3" footer="0.3"/>
  <pageSetup paperSize="5" orientation="landscape" r:id="rId1"/>
  <ignoredErrors>
    <ignoredError sqref="E17 E18:F18 J17 K18 H18 M18:N18"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theme="2" tint="-0.499984740745262"/>
  </sheetPr>
  <dimension ref="A1:W133"/>
  <sheetViews>
    <sheetView showGridLines="0" zoomScaleNormal="100" zoomScaleSheetLayoutView="100" workbookViewId="0">
      <pane xSplit="1" ySplit="3" topLeftCell="B4" activePane="bottomRight" state="frozen"/>
      <selection pane="topRight" activeCell="B1" sqref="B1"/>
      <selection pane="bottomLeft" activeCell="A4" sqref="A4"/>
      <selection pane="bottomRight" activeCell="L65" sqref="L65"/>
    </sheetView>
  </sheetViews>
  <sheetFormatPr defaultColWidth="9.140625" defaultRowHeight="14.25" x14ac:dyDescent="0.2"/>
  <cols>
    <col min="1" max="1" width="58.140625" style="9" customWidth="1"/>
    <col min="2" max="5" width="9.7109375" style="5" customWidth="1"/>
    <col min="6" max="6" width="10.7109375" style="5" customWidth="1"/>
    <col min="7" max="7" width="9.140625" style="5"/>
    <col min="8" max="10" width="10" style="5" customWidth="1"/>
    <col min="11" max="11" width="10.42578125" style="5" bestFit="1" customWidth="1"/>
    <col min="12" max="12" width="10" style="5" customWidth="1"/>
    <col min="13" max="16384" width="9.140625" style="5"/>
  </cols>
  <sheetData>
    <row r="1" spans="1:23" ht="15" x14ac:dyDescent="0.25">
      <c r="A1" s="242" t="s">
        <v>111</v>
      </c>
      <c r="B1" s="163"/>
      <c r="M1" s="49"/>
      <c r="N1" s="49"/>
    </row>
    <row r="2" spans="1:23" x14ac:dyDescent="0.2">
      <c r="A2" s="4" t="s">
        <v>40</v>
      </c>
    </row>
    <row r="3" spans="1:23" s="51" customFormat="1" ht="15" x14ac:dyDescent="0.25">
      <c r="A3" s="461"/>
      <c r="B3" s="347" t="s">
        <v>66</v>
      </c>
      <c r="C3" s="194" t="s">
        <v>67</v>
      </c>
      <c r="D3" s="194" t="s">
        <v>68</v>
      </c>
      <c r="E3" s="194" t="s">
        <v>69</v>
      </c>
      <c r="F3" s="348">
        <v>2019</v>
      </c>
      <c r="G3" s="347" t="s">
        <v>70</v>
      </c>
      <c r="H3" s="194" t="s">
        <v>71</v>
      </c>
      <c r="I3" s="194" t="s">
        <v>72</v>
      </c>
      <c r="J3" s="194" t="s">
        <v>73</v>
      </c>
      <c r="K3" s="348">
        <v>2020</v>
      </c>
      <c r="L3" s="194" t="s">
        <v>74</v>
      </c>
      <c r="M3" s="194" t="s">
        <v>75</v>
      </c>
      <c r="N3" s="194" t="s">
        <v>76</v>
      </c>
    </row>
    <row r="4" spans="1:23" s="51" customFormat="1" ht="15" x14ac:dyDescent="0.25">
      <c r="A4" s="339" t="s">
        <v>112</v>
      </c>
      <c r="B4" s="462"/>
      <c r="C4" s="463"/>
      <c r="D4" s="463"/>
      <c r="E4" s="344"/>
      <c r="F4" s="346"/>
      <c r="G4" s="463"/>
      <c r="H4" s="463"/>
      <c r="I4" s="463"/>
      <c r="J4" s="463"/>
      <c r="K4" s="346"/>
      <c r="L4" s="463"/>
      <c r="M4" s="463"/>
      <c r="N4" s="463"/>
    </row>
    <row r="5" spans="1:23" ht="15" x14ac:dyDescent="0.25">
      <c r="A5" s="214" t="s">
        <v>84</v>
      </c>
      <c r="B5" s="97">
        <v>3075.2</v>
      </c>
      <c r="C5" s="102">
        <v>3533.9</v>
      </c>
      <c r="D5" s="102">
        <v>3631.5</v>
      </c>
      <c r="E5" s="102">
        <v>4439.3</v>
      </c>
      <c r="F5" s="111">
        <v>14679.9</v>
      </c>
      <c r="G5" s="98">
        <v>3431.3</v>
      </c>
      <c r="H5" s="98">
        <v>2987.7</v>
      </c>
      <c r="I5" s="98">
        <v>3248.5</v>
      </c>
      <c r="J5" s="98">
        <v>4123</v>
      </c>
      <c r="K5" s="111">
        <v>13790.5</v>
      </c>
      <c r="L5" s="98">
        <v>3359</v>
      </c>
      <c r="M5" s="98">
        <v>3911.7</v>
      </c>
      <c r="N5" s="98">
        <v>4173</v>
      </c>
      <c r="O5" s="175"/>
      <c r="P5" s="175"/>
      <c r="Q5" s="175"/>
      <c r="R5" s="175"/>
      <c r="S5" s="6"/>
      <c r="T5" s="6"/>
      <c r="U5" s="6"/>
      <c r="V5" s="6"/>
      <c r="W5" s="6"/>
    </row>
    <row r="6" spans="1:23" x14ac:dyDescent="0.2">
      <c r="A6" s="302" t="s">
        <v>16</v>
      </c>
      <c r="B6" s="100">
        <v>2060.3000000000002</v>
      </c>
      <c r="C6" s="101">
        <v>2180.1999999999998</v>
      </c>
      <c r="D6" s="101">
        <v>2293.6</v>
      </c>
      <c r="E6" s="101">
        <v>2680.1</v>
      </c>
      <c r="F6" s="112">
        <v>9214.2000000000007</v>
      </c>
      <c r="G6" s="101">
        <v>2457.9</v>
      </c>
      <c r="H6" s="101">
        <v>2393.6999999999998</v>
      </c>
      <c r="I6" s="101">
        <v>2396.6</v>
      </c>
      <c r="J6" s="101">
        <v>2787.5</v>
      </c>
      <c r="K6" s="112">
        <v>10035.700000000001</v>
      </c>
      <c r="L6" s="101">
        <v>2579.9</v>
      </c>
      <c r="M6" s="101">
        <v>2546.9</v>
      </c>
      <c r="N6" s="101">
        <v>2625.3</v>
      </c>
      <c r="O6" s="175"/>
      <c r="P6" s="175"/>
      <c r="Q6" s="175"/>
      <c r="R6" s="175"/>
      <c r="S6" s="6"/>
      <c r="T6" s="6"/>
      <c r="U6" s="6"/>
      <c r="V6" s="6"/>
      <c r="W6" s="6"/>
    </row>
    <row r="7" spans="1:23" ht="15" x14ac:dyDescent="0.25">
      <c r="A7" s="303" t="s">
        <v>17</v>
      </c>
      <c r="B7" s="97">
        <v>5135.5</v>
      </c>
      <c r="C7" s="102">
        <v>5714.1</v>
      </c>
      <c r="D7" s="102">
        <v>5925.1</v>
      </c>
      <c r="E7" s="102">
        <v>7119.4</v>
      </c>
      <c r="F7" s="304">
        <v>23894.1</v>
      </c>
      <c r="G7" s="98">
        <v>5889.2</v>
      </c>
      <c r="H7" s="98">
        <v>5381.4</v>
      </c>
      <c r="I7" s="98">
        <v>5645.1</v>
      </c>
      <c r="J7" s="98">
        <v>6910.5</v>
      </c>
      <c r="K7" s="304">
        <v>23826.2</v>
      </c>
      <c r="L7" s="98">
        <v>5938.9</v>
      </c>
      <c r="M7" s="98">
        <v>6458.6</v>
      </c>
      <c r="N7" s="98">
        <v>6798.3</v>
      </c>
      <c r="O7" s="6"/>
    </row>
    <row r="8" spans="1:23" ht="3" customHeight="1" x14ac:dyDescent="0.2">
      <c r="A8" s="291"/>
      <c r="B8" s="103"/>
      <c r="C8" s="104"/>
      <c r="D8" s="104"/>
      <c r="E8" s="104"/>
      <c r="F8" s="109"/>
      <c r="G8" s="105"/>
      <c r="H8" s="105"/>
      <c r="I8" s="105"/>
      <c r="J8" s="105"/>
      <c r="K8" s="109"/>
      <c r="L8" s="105"/>
      <c r="M8" s="105"/>
      <c r="N8" s="105"/>
      <c r="O8" s="6"/>
    </row>
    <row r="9" spans="1:23" x14ac:dyDescent="0.2">
      <c r="A9" s="291" t="s">
        <v>18</v>
      </c>
      <c r="B9" s="103">
        <v>4022</v>
      </c>
      <c r="C9" s="104">
        <v>4445.8</v>
      </c>
      <c r="D9" s="104">
        <v>4687.3</v>
      </c>
      <c r="E9" s="104">
        <v>5533.8</v>
      </c>
      <c r="F9" s="109">
        <v>18688.900000000001</v>
      </c>
      <c r="G9" s="105">
        <v>4712.7</v>
      </c>
      <c r="H9" s="105">
        <v>4399.5</v>
      </c>
      <c r="I9" s="105">
        <v>4564.6000000000004</v>
      </c>
      <c r="J9" s="105">
        <v>5370.8</v>
      </c>
      <c r="K9" s="109">
        <v>19047.599999999999</v>
      </c>
      <c r="L9" s="105">
        <v>4719.5</v>
      </c>
      <c r="M9" s="105">
        <v>5016.7</v>
      </c>
      <c r="N9" s="105">
        <v>5258.9</v>
      </c>
      <c r="O9" s="6"/>
      <c r="S9" s="6"/>
      <c r="T9" s="6"/>
      <c r="U9" s="6"/>
      <c r="V9" s="6"/>
      <c r="W9" s="6"/>
    </row>
    <row r="10" spans="1:23" x14ac:dyDescent="0.2">
      <c r="A10" s="291" t="s">
        <v>19</v>
      </c>
      <c r="B10" s="103">
        <v>792.9</v>
      </c>
      <c r="C10" s="104">
        <v>877.4</v>
      </c>
      <c r="D10" s="104">
        <v>809.6</v>
      </c>
      <c r="E10" s="104">
        <v>956.1</v>
      </c>
      <c r="F10" s="109">
        <v>3436</v>
      </c>
      <c r="G10" s="105">
        <v>790.1</v>
      </c>
      <c r="H10" s="105">
        <v>770.8</v>
      </c>
      <c r="I10" s="105">
        <v>794.2</v>
      </c>
      <c r="J10" s="105">
        <v>951.1</v>
      </c>
      <c r="K10" s="109">
        <v>3306.2</v>
      </c>
      <c r="L10" s="105">
        <v>828.3</v>
      </c>
      <c r="M10" s="105">
        <v>957.2</v>
      </c>
      <c r="N10" s="105">
        <v>1025.7</v>
      </c>
      <c r="O10" s="6"/>
      <c r="S10" s="6"/>
      <c r="T10" s="6"/>
      <c r="U10" s="6"/>
      <c r="V10" s="6"/>
      <c r="W10" s="6"/>
    </row>
    <row r="11" spans="1:23" x14ac:dyDescent="0.2">
      <c r="A11" s="291" t="s">
        <v>20</v>
      </c>
      <c r="B11" s="103">
        <v>105.8</v>
      </c>
      <c r="C11" s="104">
        <v>106.5</v>
      </c>
      <c r="D11" s="104">
        <v>111.6</v>
      </c>
      <c r="E11" s="104">
        <v>115.4</v>
      </c>
      <c r="F11" s="109">
        <v>439.3</v>
      </c>
      <c r="G11" s="105">
        <v>113.8</v>
      </c>
      <c r="H11" s="105">
        <v>116.4</v>
      </c>
      <c r="I11" s="105">
        <v>127.7</v>
      </c>
      <c r="J11" s="105">
        <v>143.80000000000001</v>
      </c>
      <c r="K11" s="109">
        <v>501.7</v>
      </c>
      <c r="L11" s="105">
        <v>122.1</v>
      </c>
      <c r="M11" s="105">
        <v>119.1</v>
      </c>
      <c r="N11" s="105">
        <v>122.6</v>
      </c>
      <c r="O11" s="6"/>
      <c r="S11" s="6"/>
      <c r="T11" s="6"/>
      <c r="U11" s="6"/>
      <c r="V11" s="6"/>
      <c r="W11" s="6"/>
    </row>
    <row r="12" spans="1:23" x14ac:dyDescent="0.2">
      <c r="A12" s="302" t="s">
        <v>21</v>
      </c>
      <c r="B12" s="100">
        <v>89</v>
      </c>
      <c r="C12" s="101">
        <v>0</v>
      </c>
      <c r="D12" s="101">
        <v>0</v>
      </c>
      <c r="E12" s="101">
        <v>0.8</v>
      </c>
      <c r="F12" s="112">
        <v>89.8</v>
      </c>
      <c r="G12" s="101">
        <v>75.2</v>
      </c>
      <c r="H12" s="101">
        <v>0</v>
      </c>
      <c r="I12" s="101">
        <v>0</v>
      </c>
      <c r="J12" s="101">
        <v>13.5</v>
      </c>
      <c r="K12" s="112">
        <v>88.7</v>
      </c>
      <c r="L12" s="101">
        <v>0</v>
      </c>
      <c r="M12" s="101">
        <v>0</v>
      </c>
      <c r="N12" s="101">
        <v>0</v>
      </c>
      <c r="O12" s="6"/>
      <c r="S12" s="6"/>
      <c r="T12" s="6"/>
      <c r="U12" s="6"/>
      <c r="V12" s="6"/>
      <c r="W12" s="6"/>
    </row>
    <row r="13" spans="1:23" x14ac:dyDescent="0.2">
      <c r="A13" s="291" t="s">
        <v>22</v>
      </c>
      <c r="B13" s="103">
        <v>5009.7</v>
      </c>
      <c r="C13" s="104">
        <v>5429.7</v>
      </c>
      <c r="D13" s="104">
        <v>5608.5</v>
      </c>
      <c r="E13" s="104">
        <v>6606.1</v>
      </c>
      <c r="F13" s="109">
        <v>22654</v>
      </c>
      <c r="G13" s="105">
        <v>5691.8</v>
      </c>
      <c r="H13" s="105">
        <v>5286.7</v>
      </c>
      <c r="I13" s="105">
        <v>5486.5</v>
      </c>
      <c r="J13" s="105">
        <v>6479.2</v>
      </c>
      <c r="K13" s="109">
        <v>22944.2</v>
      </c>
      <c r="L13" s="105">
        <v>5669.9</v>
      </c>
      <c r="M13" s="105">
        <v>6093</v>
      </c>
      <c r="N13" s="105">
        <v>6407.2</v>
      </c>
      <c r="O13" s="6"/>
      <c r="S13" s="6"/>
      <c r="T13" s="6"/>
      <c r="U13" s="6"/>
      <c r="V13" s="6"/>
      <c r="W13" s="6"/>
    </row>
    <row r="14" spans="1:23" ht="3.75" customHeight="1" x14ac:dyDescent="0.2">
      <c r="A14" s="291"/>
      <c r="B14" s="103"/>
      <c r="C14" s="104"/>
      <c r="D14" s="104"/>
      <c r="E14" s="104"/>
      <c r="F14" s="109"/>
      <c r="G14" s="105"/>
      <c r="H14" s="105"/>
      <c r="I14" s="105"/>
      <c r="J14" s="105"/>
      <c r="K14" s="109"/>
      <c r="L14" s="105"/>
      <c r="M14" s="105"/>
      <c r="N14" s="105"/>
      <c r="O14" s="6"/>
      <c r="S14" s="6"/>
      <c r="T14" s="6"/>
      <c r="U14" s="6"/>
      <c r="V14" s="6"/>
      <c r="W14" s="6"/>
    </row>
    <row r="15" spans="1:23" x14ac:dyDescent="0.2">
      <c r="A15" s="291" t="s">
        <v>113</v>
      </c>
      <c r="B15" s="103">
        <v>19.2</v>
      </c>
      <c r="C15" s="104">
        <v>0</v>
      </c>
      <c r="D15" s="104">
        <v>0</v>
      </c>
      <c r="E15" s="104">
        <v>0.5</v>
      </c>
      <c r="F15" s="109">
        <v>19.7</v>
      </c>
      <c r="G15" s="105">
        <v>22.8</v>
      </c>
      <c r="H15" s="104">
        <v>-0.5</v>
      </c>
      <c r="I15" s="104">
        <v>52.8</v>
      </c>
      <c r="J15" s="104">
        <v>12.7</v>
      </c>
      <c r="K15" s="109">
        <v>87.8</v>
      </c>
      <c r="L15" s="105">
        <v>0.2</v>
      </c>
      <c r="M15" s="105">
        <v>0.9</v>
      </c>
      <c r="N15" s="105">
        <v>18.5</v>
      </c>
      <c r="O15" s="6"/>
      <c r="S15" s="6"/>
      <c r="T15" s="6"/>
      <c r="U15" s="6"/>
      <c r="V15" s="6"/>
      <c r="W15" s="6"/>
    </row>
    <row r="16" spans="1:23" ht="3" customHeight="1" x14ac:dyDescent="0.2">
      <c r="A16" s="291"/>
      <c r="B16" s="103"/>
      <c r="C16" s="104"/>
      <c r="D16" s="104"/>
      <c r="E16" s="104"/>
      <c r="F16" s="109"/>
      <c r="G16" s="105"/>
      <c r="H16" s="104"/>
      <c r="I16" s="104"/>
      <c r="J16" s="104"/>
      <c r="K16" s="109"/>
      <c r="L16" s="105"/>
      <c r="M16" s="105"/>
      <c r="N16" s="105"/>
      <c r="O16" s="6"/>
      <c r="S16" s="6"/>
      <c r="T16" s="6"/>
      <c r="U16" s="6"/>
      <c r="V16" s="6"/>
      <c r="W16" s="6"/>
    </row>
    <row r="17" spans="1:23" x14ac:dyDescent="0.2">
      <c r="A17" s="291" t="s">
        <v>24</v>
      </c>
      <c r="B17" s="103">
        <v>145</v>
      </c>
      <c r="C17" s="104">
        <v>284.39999999999998</v>
      </c>
      <c r="D17" s="104">
        <v>316.60000000000002</v>
      </c>
      <c r="E17" s="104">
        <v>513.79999999999995</v>
      </c>
      <c r="F17" s="109">
        <v>1259.8</v>
      </c>
      <c r="G17" s="105">
        <v>220.2</v>
      </c>
      <c r="H17" s="104">
        <v>94.2</v>
      </c>
      <c r="I17" s="104">
        <v>211.4</v>
      </c>
      <c r="J17" s="104">
        <v>444</v>
      </c>
      <c r="K17" s="109">
        <v>969.8</v>
      </c>
      <c r="L17" s="105">
        <v>269.2</v>
      </c>
      <c r="M17" s="105">
        <v>366.5</v>
      </c>
      <c r="N17" s="105">
        <v>409.6</v>
      </c>
      <c r="O17" s="6"/>
      <c r="S17" s="6"/>
      <c r="T17" s="6"/>
      <c r="U17" s="6"/>
      <c r="V17" s="6"/>
      <c r="W17" s="6"/>
    </row>
    <row r="18" spans="1:23" ht="3.75" customHeight="1" x14ac:dyDescent="0.2">
      <c r="A18" s="291"/>
      <c r="B18" s="103"/>
      <c r="C18" s="104"/>
      <c r="D18" s="104"/>
      <c r="E18" s="104"/>
      <c r="F18" s="109"/>
      <c r="G18" s="105"/>
      <c r="H18" s="104"/>
      <c r="I18" s="104"/>
      <c r="J18" s="104"/>
      <c r="K18" s="109"/>
      <c r="L18" s="105"/>
      <c r="M18" s="105"/>
      <c r="N18" s="105"/>
      <c r="O18" s="6"/>
      <c r="S18" s="6"/>
      <c r="T18" s="6"/>
      <c r="U18" s="6"/>
      <c r="V18" s="6"/>
      <c r="W18" s="6"/>
    </row>
    <row r="19" spans="1:23" x14ac:dyDescent="0.2">
      <c r="A19" s="291" t="s">
        <v>25</v>
      </c>
      <c r="B19" s="103">
        <v>72.7</v>
      </c>
      <c r="C19" s="104">
        <v>21.8</v>
      </c>
      <c r="D19" s="104">
        <v>25.8</v>
      </c>
      <c r="E19" s="104">
        <v>40.700000000000003</v>
      </c>
      <c r="F19" s="109">
        <v>161</v>
      </c>
      <c r="G19" s="105">
        <v>20.6</v>
      </c>
      <c r="H19" s="104">
        <v>19.5</v>
      </c>
      <c r="I19" s="104">
        <v>32.4</v>
      </c>
      <c r="J19" s="104">
        <v>53.7</v>
      </c>
      <c r="K19" s="109">
        <v>126.2</v>
      </c>
      <c r="L19" s="105">
        <v>83.5</v>
      </c>
      <c r="M19" s="105">
        <v>212.1</v>
      </c>
      <c r="N19" s="105">
        <v>163.80000000000001</v>
      </c>
      <c r="O19" s="6"/>
      <c r="S19" s="6"/>
      <c r="T19" s="6"/>
      <c r="U19" s="6"/>
      <c r="V19" s="6"/>
      <c r="W19" s="6"/>
    </row>
    <row r="20" spans="1:23" x14ac:dyDescent="0.2">
      <c r="A20" s="291" t="s">
        <v>114</v>
      </c>
      <c r="B20" s="103">
        <v>20.8</v>
      </c>
      <c r="C20" s="104">
        <v>4.3</v>
      </c>
      <c r="D20" s="104">
        <v>0.9</v>
      </c>
      <c r="E20" s="104">
        <v>2.7</v>
      </c>
      <c r="F20" s="109">
        <v>28.7</v>
      </c>
      <c r="G20" s="105">
        <v>-0.1</v>
      </c>
      <c r="H20" s="104">
        <v>5.2</v>
      </c>
      <c r="I20" s="104">
        <v>7.9</v>
      </c>
      <c r="J20" s="104">
        <v>4.4000000000000004</v>
      </c>
      <c r="K20" s="109">
        <v>17.3</v>
      </c>
      <c r="L20" s="105">
        <v>2.7</v>
      </c>
      <c r="M20" s="105">
        <v>12</v>
      </c>
      <c r="N20" s="105">
        <v>7.7</v>
      </c>
      <c r="O20" s="6"/>
      <c r="S20" s="6"/>
      <c r="T20" s="6"/>
      <c r="U20" s="6"/>
      <c r="V20" s="6"/>
      <c r="W20" s="6"/>
    </row>
    <row r="21" spans="1:23" ht="28.5" x14ac:dyDescent="0.2">
      <c r="A21" s="291" t="s">
        <v>115</v>
      </c>
      <c r="B21" s="107">
        <v>6.4</v>
      </c>
      <c r="C21" s="108">
        <v>-0.3</v>
      </c>
      <c r="D21" s="108">
        <v>1.4</v>
      </c>
      <c r="E21" s="108">
        <v>1.5</v>
      </c>
      <c r="F21" s="305">
        <v>9</v>
      </c>
      <c r="G21" s="306">
        <v>1.3</v>
      </c>
      <c r="H21" s="108">
        <v>0.2</v>
      </c>
      <c r="I21" s="108">
        <v>0.7</v>
      </c>
      <c r="J21" s="108">
        <v>1.7</v>
      </c>
      <c r="K21" s="305">
        <v>3.8</v>
      </c>
      <c r="L21" s="306">
        <v>2.8</v>
      </c>
      <c r="M21" s="306">
        <v>0.8</v>
      </c>
      <c r="N21" s="306">
        <v>0.9</v>
      </c>
      <c r="O21" s="6"/>
      <c r="S21" s="6"/>
      <c r="T21" s="6"/>
      <c r="U21" s="6"/>
      <c r="V21" s="6"/>
      <c r="W21" s="6"/>
    </row>
    <row r="22" spans="1:23" ht="3.75" customHeight="1" x14ac:dyDescent="0.2">
      <c r="A22" s="291"/>
      <c r="B22" s="103"/>
      <c r="C22" s="104"/>
      <c r="D22" s="104"/>
      <c r="E22" s="104"/>
      <c r="F22" s="109"/>
      <c r="G22" s="105"/>
      <c r="H22" s="105"/>
      <c r="I22" s="105"/>
      <c r="J22" s="105"/>
      <c r="K22" s="109"/>
      <c r="L22" s="105"/>
      <c r="M22" s="105"/>
      <c r="N22" s="105"/>
      <c r="O22" s="6"/>
      <c r="S22" s="6"/>
      <c r="T22" s="6"/>
      <c r="U22" s="6"/>
      <c r="V22" s="6"/>
      <c r="W22" s="6"/>
    </row>
    <row r="23" spans="1:23" x14ac:dyDescent="0.2">
      <c r="A23" s="291" t="s">
        <v>59</v>
      </c>
      <c r="B23" s="103">
        <v>105.8</v>
      </c>
      <c r="C23" s="104">
        <v>106.5</v>
      </c>
      <c r="D23" s="104">
        <v>111.6</v>
      </c>
      <c r="E23" s="104">
        <v>115.4</v>
      </c>
      <c r="F23" s="109">
        <v>439.3</v>
      </c>
      <c r="G23" s="105">
        <v>113.8</v>
      </c>
      <c r="H23" s="105">
        <v>116.4</v>
      </c>
      <c r="I23" s="105">
        <v>127.7</v>
      </c>
      <c r="J23" s="105">
        <v>143.80000000000001</v>
      </c>
      <c r="K23" s="109">
        <v>501.7</v>
      </c>
      <c r="L23" s="105">
        <v>122.1</v>
      </c>
      <c r="M23" s="105">
        <v>119.1</v>
      </c>
      <c r="N23" s="105">
        <v>122.6</v>
      </c>
      <c r="O23" s="6"/>
      <c r="S23" s="6"/>
      <c r="T23" s="6"/>
      <c r="U23" s="6"/>
      <c r="V23" s="6"/>
      <c r="W23" s="6"/>
    </row>
    <row r="24" spans="1:23" x14ac:dyDescent="0.2">
      <c r="A24" s="302" t="s">
        <v>116</v>
      </c>
      <c r="B24" s="100">
        <v>89</v>
      </c>
      <c r="C24" s="101">
        <v>0</v>
      </c>
      <c r="D24" s="101">
        <v>0</v>
      </c>
      <c r="E24" s="101">
        <v>0.8</v>
      </c>
      <c r="F24" s="112">
        <v>89.8</v>
      </c>
      <c r="G24" s="101">
        <v>75.2</v>
      </c>
      <c r="H24" s="101">
        <v>0</v>
      </c>
      <c r="I24" s="101">
        <v>0</v>
      </c>
      <c r="J24" s="101">
        <v>13.5</v>
      </c>
      <c r="K24" s="112">
        <v>88.7</v>
      </c>
      <c r="L24" s="101">
        <v>0</v>
      </c>
      <c r="M24" s="101">
        <v>0</v>
      </c>
      <c r="N24" s="101">
        <v>0</v>
      </c>
      <c r="O24" s="6"/>
      <c r="S24" s="6"/>
      <c r="T24" s="6"/>
      <c r="U24" s="6"/>
      <c r="V24" s="6"/>
      <c r="W24" s="6"/>
    </row>
    <row r="25" spans="1:23" ht="15" x14ac:dyDescent="0.25">
      <c r="A25" s="303" t="s">
        <v>35</v>
      </c>
      <c r="B25" s="97">
        <v>426.9</v>
      </c>
      <c r="C25" s="102">
        <v>417.3</v>
      </c>
      <c r="D25" s="102">
        <v>453.5</v>
      </c>
      <c r="E25" s="102">
        <v>671.9</v>
      </c>
      <c r="F25" s="111">
        <v>1969.6</v>
      </c>
      <c r="G25" s="98">
        <v>428.4</v>
      </c>
      <c r="H25" s="98">
        <v>235.1</v>
      </c>
      <c r="I25" s="98">
        <v>378.7</v>
      </c>
      <c r="J25" s="98">
        <v>657.7</v>
      </c>
      <c r="K25" s="111">
        <v>1699.9</v>
      </c>
      <c r="L25" s="98">
        <v>474.7</v>
      </c>
      <c r="M25" s="98">
        <v>708.9</v>
      </c>
      <c r="N25" s="98">
        <v>702.8</v>
      </c>
      <c r="O25" s="6"/>
      <c r="S25" s="6"/>
      <c r="T25" s="6"/>
      <c r="U25" s="6"/>
      <c r="V25" s="6"/>
      <c r="W25" s="6"/>
    </row>
    <row r="26" spans="1:23" ht="16.5" x14ac:dyDescent="0.2">
      <c r="A26" s="291" t="s">
        <v>275</v>
      </c>
      <c r="B26" s="103">
        <v>23.1</v>
      </c>
      <c r="C26" s="104">
        <v>51.2</v>
      </c>
      <c r="D26" s="104">
        <v>1.1000000000000001</v>
      </c>
      <c r="E26" s="104">
        <v>18.8</v>
      </c>
      <c r="F26" s="109">
        <v>94.2</v>
      </c>
      <c r="G26" s="105">
        <v>2</v>
      </c>
      <c r="H26" s="105">
        <v>32.200000000000003</v>
      </c>
      <c r="I26" s="105">
        <v>63.1</v>
      </c>
      <c r="J26" s="105">
        <v>95.3</v>
      </c>
      <c r="K26" s="109">
        <v>192.6</v>
      </c>
      <c r="L26" s="105">
        <v>16.399999999999999</v>
      </c>
      <c r="M26" s="105">
        <v>9.5</v>
      </c>
      <c r="N26" s="105">
        <v>33.299999999999997</v>
      </c>
      <c r="O26" s="6"/>
      <c r="S26" s="6"/>
      <c r="T26" s="6"/>
      <c r="U26" s="6"/>
      <c r="V26" s="6"/>
      <c r="W26" s="6"/>
    </row>
    <row r="27" spans="1:23" ht="15" x14ac:dyDescent="0.25">
      <c r="A27" s="487" t="s">
        <v>64</v>
      </c>
      <c r="B27" s="488">
        <v>450</v>
      </c>
      <c r="C27" s="490">
        <v>468.5</v>
      </c>
      <c r="D27" s="490">
        <v>454.6</v>
      </c>
      <c r="E27" s="490">
        <v>690.7</v>
      </c>
      <c r="F27" s="304">
        <v>2063.8000000000002</v>
      </c>
      <c r="G27" s="490">
        <v>430.4</v>
      </c>
      <c r="H27" s="490">
        <v>267.3</v>
      </c>
      <c r="I27" s="490">
        <v>441.8</v>
      </c>
      <c r="J27" s="490">
        <v>753</v>
      </c>
      <c r="K27" s="304">
        <v>1892.5</v>
      </c>
      <c r="L27" s="490">
        <v>491.1</v>
      </c>
      <c r="M27" s="490">
        <v>718.4</v>
      </c>
      <c r="N27" s="490">
        <v>736.1</v>
      </c>
      <c r="O27" s="6"/>
      <c r="S27" s="6"/>
      <c r="T27" s="6"/>
      <c r="U27" s="6"/>
      <c r="V27" s="6"/>
      <c r="W27" s="6"/>
    </row>
    <row r="28" spans="1:23" x14ac:dyDescent="0.2">
      <c r="A28" s="334" t="s">
        <v>117</v>
      </c>
      <c r="B28" s="322">
        <v>0.14599999999999999</v>
      </c>
      <c r="C28" s="323">
        <v>0.13300000000000001</v>
      </c>
      <c r="D28" s="323">
        <v>0.125</v>
      </c>
      <c r="E28" s="323">
        <v>0.156</v>
      </c>
      <c r="F28" s="324">
        <v>0.14099999999999999</v>
      </c>
      <c r="G28" s="325">
        <v>0.125</v>
      </c>
      <c r="H28" s="325">
        <v>8.8999999999999996E-2</v>
      </c>
      <c r="I28" s="325">
        <v>0.13600000000000001</v>
      </c>
      <c r="J28" s="325">
        <v>0.183</v>
      </c>
      <c r="K28" s="324">
        <v>0.13700000000000001</v>
      </c>
      <c r="L28" s="325">
        <v>0.14599999999999999</v>
      </c>
      <c r="M28" s="325">
        <v>0.184</v>
      </c>
      <c r="N28" s="325">
        <v>0.17599999999999999</v>
      </c>
      <c r="O28" s="6"/>
      <c r="S28" s="6"/>
      <c r="T28" s="6"/>
      <c r="U28" s="6"/>
      <c r="V28" s="6"/>
      <c r="W28" s="6"/>
    </row>
    <row r="29" spans="1:23" x14ac:dyDescent="0.2">
      <c r="A29" s="291"/>
      <c r="B29" s="187"/>
      <c r="C29" s="93"/>
      <c r="D29" s="93"/>
      <c r="E29" s="319"/>
      <c r="F29" s="88"/>
      <c r="G29" s="319"/>
      <c r="H29" s="93"/>
      <c r="I29" s="93"/>
      <c r="J29" s="93"/>
      <c r="K29" s="88"/>
      <c r="L29" s="93"/>
      <c r="M29" s="93"/>
      <c r="N29" s="93"/>
      <c r="O29" s="6"/>
      <c r="S29" s="6"/>
      <c r="T29" s="6"/>
      <c r="U29" s="6"/>
      <c r="V29" s="6"/>
      <c r="W29" s="6"/>
    </row>
    <row r="30" spans="1:23" ht="15" x14ac:dyDescent="0.2">
      <c r="A30" s="339" t="s">
        <v>77</v>
      </c>
      <c r="B30" s="343"/>
      <c r="C30" s="344"/>
      <c r="D30" s="344"/>
      <c r="E30" s="344"/>
      <c r="F30" s="346"/>
      <c r="G30" s="344"/>
      <c r="H30" s="344"/>
      <c r="I30" s="344"/>
      <c r="J30" s="344"/>
      <c r="K30" s="346"/>
      <c r="L30" s="344"/>
      <c r="M30" s="344"/>
      <c r="N30" s="344"/>
      <c r="O30" s="6"/>
    </row>
    <row r="31" spans="1:23" ht="15" x14ac:dyDescent="0.25">
      <c r="A31" s="214" t="s">
        <v>84</v>
      </c>
      <c r="B31" s="159">
        <v>1731.2</v>
      </c>
      <c r="C31" s="169">
        <v>2066.1999999999998</v>
      </c>
      <c r="D31" s="169">
        <v>2117.4</v>
      </c>
      <c r="E31" s="169">
        <v>2675.9</v>
      </c>
      <c r="F31" s="111">
        <v>8590.7000000000007</v>
      </c>
      <c r="G31" s="169">
        <v>1783.6</v>
      </c>
      <c r="H31" s="169">
        <v>1449.9</v>
      </c>
      <c r="I31" s="169">
        <v>1624.2</v>
      </c>
      <c r="J31" s="169">
        <v>2317.1</v>
      </c>
      <c r="K31" s="111">
        <v>7174.8</v>
      </c>
      <c r="L31" s="169">
        <v>1689.4</v>
      </c>
      <c r="M31" s="169">
        <v>2135.1</v>
      </c>
      <c r="N31" s="169">
        <v>2402.1999999999998</v>
      </c>
      <c r="O31" s="6"/>
    </row>
    <row r="32" spans="1:23" x14ac:dyDescent="0.2">
      <c r="A32" s="302" t="s">
        <v>16</v>
      </c>
      <c r="B32" s="18">
        <v>13.2</v>
      </c>
      <c r="C32" s="17">
        <v>17.3</v>
      </c>
      <c r="D32" s="17">
        <v>16.399999999999999</v>
      </c>
      <c r="E32" s="17">
        <v>16.899999999999999</v>
      </c>
      <c r="F32" s="112">
        <v>63.8</v>
      </c>
      <c r="G32" s="21">
        <v>19.100000000000001</v>
      </c>
      <c r="H32" s="21">
        <v>4.3</v>
      </c>
      <c r="I32" s="21">
        <v>5.8</v>
      </c>
      <c r="J32" s="21">
        <v>10.7</v>
      </c>
      <c r="K32" s="112">
        <v>39.9</v>
      </c>
      <c r="L32" s="21">
        <v>18.600000000000001</v>
      </c>
      <c r="M32" s="21">
        <v>1.9</v>
      </c>
      <c r="N32" s="21">
        <v>10</v>
      </c>
      <c r="O32" s="6"/>
    </row>
    <row r="33" spans="1:15" ht="15" x14ac:dyDescent="0.25">
      <c r="A33" s="303" t="s">
        <v>17</v>
      </c>
      <c r="B33" s="97">
        <v>1744.4</v>
      </c>
      <c r="C33" s="102">
        <v>2083.5</v>
      </c>
      <c r="D33" s="102">
        <v>2133.8000000000002</v>
      </c>
      <c r="E33" s="102">
        <v>2692.8</v>
      </c>
      <c r="F33" s="111">
        <v>8654.5</v>
      </c>
      <c r="G33" s="98">
        <v>1802.7</v>
      </c>
      <c r="H33" s="98">
        <v>1454.2</v>
      </c>
      <c r="I33" s="98">
        <v>1630</v>
      </c>
      <c r="J33" s="98">
        <v>2327.8000000000002</v>
      </c>
      <c r="K33" s="111">
        <v>7214.7</v>
      </c>
      <c r="L33" s="98">
        <v>1708</v>
      </c>
      <c r="M33" s="98">
        <v>2137</v>
      </c>
      <c r="N33" s="98">
        <v>2412.1999999999998</v>
      </c>
      <c r="O33" s="6"/>
    </row>
    <row r="34" spans="1:15" ht="3.75" customHeight="1" x14ac:dyDescent="0.2">
      <c r="A34" s="291"/>
      <c r="B34" s="103"/>
      <c r="C34" s="104"/>
      <c r="D34" s="276"/>
      <c r="E34" s="276"/>
      <c r="F34" s="109"/>
      <c r="G34" s="319"/>
      <c r="H34" s="93"/>
      <c r="I34" s="93"/>
      <c r="J34" s="93"/>
      <c r="K34" s="109"/>
      <c r="L34" s="93"/>
      <c r="M34" s="93"/>
      <c r="N34" s="93"/>
      <c r="O34" s="6"/>
    </row>
    <row r="35" spans="1:15" x14ac:dyDescent="0.2">
      <c r="A35" s="291" t="s">
        <v>18</v>
      </c>
      <c r="B35" s="103">
        <v>1010.1</v>
      </c>
      <c r="C35" s="104">
        <v>1237.9000000000001</v>
      </c>
      <c r="D35" s="104">
        <v>1281.8</v>
      </c>
      <c r="E35" s="276">
        <v>1600.6</v>
      </c>
      <c r="F35" s="109">
        <v>5130.3999999999996</v>
      </c>
      <c r="G35" s="77">
        <v>1054.2</v>
      </c>
      <c r="H35" s="77">
        <v>889.7</v>
      </c>
      <c r="I35" s="77">
        <v>986.7</v>
      </c>
      <c r="J35" s="77">
        <v>1382.8</v>
      </c>
      <c r="K35" s="109">
        <v>4313.3999999999996</v>
      </c>
      <c r="L35" s="77">
        <v>987.5</v>
      </c>
      <c r="M35" s="77">
        <v>1231.8</v>
      </c>
      <c r="N35" s="77">
        <v>1433.3</v>
      </c>
      <c r="O35" s="6"/>
    </row>
    <row r="36" spans="1:15" x14ac:dyDescent="0.2">
      <c r="A36" s="291" t="s">
        <v>19</v>
      </c>
      <c r="B36" s="103">
        <v>418</v>
      </c>
      <c r="C36" s="104">
        <v>453.8</v>
      </c>
      <c r="D36" s="104">
        <v>449.7</v>
      </c>
      <c r="E36" s="276">
        <v>515.29999999999995</v>
      </c>
      <c r="F36" s="109">
        <v>1836.8</v>
      </c>
      <c r="G36" s="77">
        <v>419.2</v>
      </c>
      <c r="H36" s="77">
        <v>376.4</v>
      </c>
      <c r="I36" s="77">
        <v>384.6</v>
      </c>
      <c r="J36" s="77">
        <v>489.4</v>
      </c>
      <c r="K36" s="109">
        <v>1669.6</v>
      </c>
      <c r="L36" s="77">
        <v>388.6</v>
      </c>
      <c r="M36" s="77">
        <v>443.6</v>
      </c>
      <c r="N36" s="77">
        <v>466.2</v>
      </c>
      <c r="O36" s="6"/>
    </row>
    <row r="37" spans="1:15" x14ac:dyDescent="0.2">
      <c r="A37" s="302" t="s">
        <v>20</v>
      </c>
      <c r="B37" s="100">
        <v>64.400000000000006</v>
      </c>
      <c r="C37" s="101">
        <v>67.2</v>
      </c>
      <c r="D37" s="101">
        <v>71.3</v>
      </c>
      <c r="E37" s="284">
        <v>72.400000000000006</v>
      </c>
      <c r="F37" s="112">
        <v>275.3</v>
      </c>
      <c r="G37" s="21">
        <v>70.7</v>
      </c>
      <c r="H37" s="21">
        <v>72.2</v>
      </c>
      <c r="I37" s="21">
        <v>80.400000000000006</v>
      </c>
      <c r="J37" s="21">
        <v>88.3</v>
      </c>
      <c r="K37" s="112">
        <v>311.60000000000002</v>
      </c>
      <c r="L37" s="21">
        <v>69.8</v>
      </c>
      <c r="M37" s="21">
        <v>74.2</v>
      </c>
      <c r="N37" s="21">
        <v>76.3</v>
      </c>
      <c r="O37" s="6"/>
    </row>
    <row r="38" spans="1:15" x14ac:dyDescent="0.2">
      <c r="A38" s="291" t="s">
        <v>22</v>
      </c>
      <c r="B38" s="106">
        <v>1492.5</v>
      </c>
      <c r="C38" s="184">
        <v>1758.9</v>
      </c>
      <c r="D38" s="104">
        <v>1802.8</v>
      </c>
      <c r="E38" s="104">
        <v>2188.3000000000002</v>
      </c>
      <c r="F38" s="109">
        <v>7242.5</v>
      </c>
      <c r="G38" s="105">
        <v>1544.1</v>
      </c>
      <c r="H38" s="105">
        <v>1338.3</v>
      </c>
      <c r="I38" s="105">
        <v>1451.7</v>
      </c>
      <c r="J38" s="105">
        <v>1960.5</v>
      </c>
      <c r="K38" s="109">
        <v>6294.6</v>
      </c>
      <c r="L38" s="105">
        <v>1445.9</v>
      </c>
      <c r="M38" s="105">
        <v>1749.6</v>
      </c>
      <c r="N38" s="105">
        <v>1975.8</v>
      </c>
      <c r="O38" s="6"/>
    </row>
    <row r="39" spans="1:15" ht="3.75" customHeight="1" x14ac:dyDescent="0.2">
      <c r="A39" s="291"/>
      <c r="B39" s="103"/>
      <c r="C39" s="104"/>
      <c r="D39" s="276"/>
      <c r="E39" s="276"/>
      <c r="F39" s="109"/>
      <c r="G39" s="319"/>
      <c r="H39" s="93"/>
      <c r="I39" s="93"/>
      <c r="J39" s="93"/>
      <c r="K39" s="109"/>
      <c r="L39" s="93"/>
      <c r="M39" s="93"/>
      <c r="N39" s="93"/>
      <c r="O39" s="6"/>
    </row>
    <row r="40" spans="1:15" x14ac:dyDescent="0.2">
      <c r="A40" s="291" t="s">
        <v>24</v>
      </c>
      <c r="B40" s="103">
        <v>251.9</v>
      </c>
      <c r="C40" s="184">
        <v>324.60000000000002</v>
      </c>
      <c r="D40" s="104">
        <v>331</v>
      </c>
      <c r="E40" s="104">
        <v>504.5</v>
      </c>
      <c r="F40" s="109">
        <v>1412</v>
      </c>
      <c r="G40" s="105">
        <v>258.60000000000002</v>
      </c>
      <c r="H40" s="105">
        <v>115.9</v>
      </c>
      <c r="I40" s="105">
        <v>178.3</v>
      </c>
      <c r="J40" s="105">
        <v>367.3</v>
      </c>
      <c r="K40" s="109">
        <v>920.1</v>
      </c>
      <c r="L40" s="105">
        <v>262.10000000000002</v>
      </c>
      <c r="M40" s="105">
        <v>387.4</v>
      </c>
      <c r="N40" s="105">
        <v>436.4</v>
      </c>
      <c r="O40" s="6"/>
    </row>
    <row r="41" spans="1:15" ht="2.25" customHeight="1" x14ac:dyDescent="0.2">
      <c r="A41" s="291"/>
      <c r="B41" s="103">
        <v>0</v>
      </c>
      <c r="C41" s="104">
        <v>0</v>
      </c>
      <c r="D41" s="276"/>
      <c r="E41" s="276"/>
      <c r="F41" s="109">
        <v>0</v>
      </c>
      <c r="G41" s="319"/>
      <c r="H41" s="93"/>
      <c r="I41" s="93"/>
      <c r="J41" s="93"/>
      <c r="K41" s="109">
        <v>0</v>
      </c>
      <c r="L41" s="93"/>
      <c r="M41" s="93"/>
      <c r="N41" s="93"/>
      <c r="O41" s="6"/>
    </row>
    <row r="42" spans="1:15" x14ac:dyDescent="0.2">
      <c r="A42" s="291" t="s">
        <v>57</v>
      </c>
      <c r="B42" s="103">
        <v>1</v>
      </c>
      <c r="C42" s="104">
        <v>1.7</v>
      </c>
      <c r="D42" s="104">
        <v>1.3</v>
      </c>
      <c r="E42" s="276">
        <v>-0.9</v>
      </c>
      <c r="F42" s="109">
        <v>3.1</v>
      </c>
      <c r="G42" s="77">
        <v>1</v>
      </c>
      <c r="H42" s="77">
        <v>1.3</v>
      </c>
      <c r="I42" s="77">
        <v>1.2</v>
      </c>
      <c r="J42" s="77">
        <v>1</v>
      </c>
      <c r="K42" s="109">
        <v>4.5</v>
      </c>
      <c r="L42" s="77">
        <v>0.7</v>
      </c>
      <c r="M42" s="77">
        <v>2.1</v>
      </c>
      <c r="N42" s="77">
        <v>19.5</v>
      </c>
      <c r="O42" s="6"/>
    </row>
    <row r="43" spans="1:15" x14ac:dyDescent="0.2">
      <c r="A43" s="291" t="s">
        <v>114</v>
      </c>
      <c r="B43" s="103">
        <v>0</v>
      </c>
      <c r="C43" s="104">
        <v>0</v>
      </c>
      <c r="D43" s="104">
        <v>0</v>
      </c>
      <c r="E43" s="276">
        <v>0</v>
      </c>
      <c r="F43" s="109">
        <v>0</v>
      </c>
      <c r="G43" s="77">
        <v>2.9</v>
      </c>
      <c r="H43" s="77">
        <v>0.2</v>
      </c>
      <c r="I43" s="77">
        <v>0.6</v>
      </c>
      <c r="J43" s="77">
        <v>0.3</v>
      </c>
      <c r="K43" s="109">
        <v>4</v>
      </c>
      <c r="L43" s="77">
        <v>0</v>
      </c>
      <c r="M43" s="77">
        <v>0.8</v>
      </c>
      <c r="N43" s="77">
        <v>-10.5</v>
      </c>
      <c r="O43" s="6"/>
    </row>
    <row r="44" spans="1:15" ht="28.5" x14ac:dyDescent="0.2">
      <c r="A44" s="291" t="s">
        <v>115</v>
      </c>
      <c r="B44" s="107">
        <v>-0.1</v>
      </c>
      <c r="C44" s="108">
        <v>0.1</v>
      </c>
      <c r="D44" s="108">
        <v>0.3</v>
      </c>
      <c r="E44" s="280">
        <v>0.5</v>
      </c>
      <c r="F44" s="305">
        <v>0.8</v>
      </c>
      <c r="G44" s="180">
        <v>0.2</v>
      </c>
      <c r="H44" s="180">
        <v>0.2</v>
      </c>
      <c r="I44" s="180">
        <v>0.1</v>
      </c>
      <c r="J44" s="180">
        <v>0.4</v>
      </c>
      <c r="K44" s="305">
        <v>0.9</v>
      </c>
      <c r="L44" s="180">
        <v>0.3</v>
      </c>
      <c r="M44" s="180">
        <v>0.2</v>
      </c>
      <c r="N44" s="180">
        <v>0.2</v>
      </c>
      <c r="O44" s="6"/>
    </row>
    <row r="45" spans="1:15" x14ac:dyDescent="0.2">
      <c r="A45" s="302" t="s">
        <v>59</v>
      </c>
      <c r="B45" s="100">
        <v>64.5</v>
      </c>
      <c r="C45" s="101">
        <v>67.099999999999994</v>
      </c>
      <c r="D45" s="101">
        <v>71.3</v>
      </c>
      <c r="E45" s="101">
        <v>72.3</v>
      </c>
      <c r="F45" s="112">
        <v>275.2</v>
      </c>
      <c r="G45" s="101">
        <v>70.599999999999994</v>
      </c>
      <c r="H45" s="101">
        <v>72.2</v>
      </c>
      <c r="I45" s="101">
        <v>80.400000000000006</v>
      </c>
      <c r="J45" s="101">
        <v>88.2</v>
      </c>
      <c r="K45" s="112">
        <v>311.39999999999998</v>
      </c>
      <c r="L45" s="101">
        <v>69.8</v>
      </c>
      <c r="M45" s="101">
        <v>74.2</v>
      </c>
      <c r="N45" s="101">
        <v>76.3</v>
      </c>
      <c r="O45" s="6"/>
    </row>
    <row r="46" spans="1:15" ht="15" x14ac:dyDescent="0.25">
      <c r="A46" s="303" t="s">
        <v>35</v>
      </c>
      <c r="B46" s="97">
        <v>317.5</v>
      </c>
      <c r="C46" s="311">
        <v>393.3</v>
      </c>
      <c r="D46" s="102">
        <v>403.3</v>
      </c>
      <c r="E46" s="102">
        <v>575.4</v>
      </c>
      <c r="F46" s="111">
        <v>1689.5</v>
      </c>
      <c r="G46" s="98">
        <v>332.9</v>
      </c>
      <c r="H46" s="98">
        <v>189.4</v>
      </c>
      <c r="I46" s="98">
        <v>260.39999999999998</v>
      </c>
      <c r="J46" s="98">
        <v>456.4</v>
      </c>
      <c r="K46" s="111">
        <v>1239.0999999999999</v>
      </c>
      <c r="L46" s="312">
        <v>332.3</v>
      </c>
      <c r="M46" s="98">
        <v>464.3</v>
      </c>
      <c r="N46" s="98">
        <v>521.5</v>
      </c>
      <c r="O46" s="6"/>
    </row>
    <row r="47" spans="1:15" ht="16.5" x14ac:dyDescent="0.2">
      <c r="A47" s="291" t="s">
        <v>275</v>
      </c>
      <c r="B47" s="103">
        <v>0</v>
      </c>
      <c r="C47" s="104">
        <v>0.3</v>
      </c>
      <c r="D47" s="104">
        <v>0</v>
      </c>
      <c r="E47" s="276">
        <v>0</v>
      </c>
      <c r="F47" s="109">
        <v>0.3</v>
      </c>
      <c r="G47" s="320">
        <v>0</v>
      </c>
      <c r="H47" s="19">
        <v>12.6</v>
      </c>
      <c r="I47" s="19">
        <v>26.5</v>
      </c>
      <c r="J47" s="19">
        <v>69</v>
      </c>
      <c r="K47" s="109">
        <v>108.1</v>
      </c>
      <c r="L47" s="19">
        <v>0</v>
      </c>
      <c r="M47" s="19">
        <v>0</v>
      </c>
      <c r="N47" s="19">
        <v>0</v>
      </c>
      <c r="O47" s="6"/>
    </row>
    <row r="48" spans="1:15" ht="15" x14ac:dyDescent="0.25">
      <c r="A48" s="487" t="s">
        <v>118</v>
      </c>
      <c r="B48" s="488">
        <v>317.5</v>
      </c>
      <c r="C48" s="489">
        <v>393.6</v>
      </c>
      <c r="D48" s="490">
        <v>403.3</v>
      </c>
      <c r="E48" s="490">
        <v>575.4</v>
      </c>
      <c r="F48" s="304">
        <v>1689.8</v>
      </c>
      <c r="G48" s="490">
        <v>332.9</v>
      </c>
      <c r="H48" s="490">
        <v>202</v>
      </c>
      <c r="I48" s="490">
        <v>286.89999999999998</v>
      </c>
      <c r="J48" s="490">
        <v>525.4</v>
      </c>
      <c r="K48" s="304">
        <v>1347.2</v>
      </c>
      <c r="L48" s="489">
        <v>332.3</v>
      </c>
      <c r="M48" s="490">
        <v>464.3</v>
      </c>
      <c r="N48" s="490">
        <v>521.5</v>
      </c>
      <c r="O48" s="6"/>
    </row>
    <row r="49" spans="1:15" x14ac:dyDescent="0.2">
      <c r="A49" s="334" t="s">
        <v>119</v>
      </c>
      <c r="B49" s="326">
        <v>0.182</v>
      </c>
      <c r="C49" s="327">
        <v>0.189</v>
      </c>
      <c r="D49" s="327">
        <v>0.189</v>
      </c>
      <c r="E49" s="328">
        <v>0.214</v>
      </c>
      <c r="F49" s="329">
        <v>0.19500000000000001</v>
      </c>
      <c r="G49" s="328">
        <v>0.185</v>
      </c>
      <c r="H49" s="328">
        <v>0.13900000000000001</v>
      </c>
      <c r="I49" s="328">
        <v>0.17599999999999999</v>
      </c>
      <c r="J49" s="328">
        <v>0.22600000000000001</v>
      </c>
      <c r="K49" s="329">
        <v>0.187</v>
      </c>
      <c r="L49" s="328">
        <v>0.19500000000000001</v>
      </c>
      <c r="M49" s="328">
        <v>0.217</v>
      </c>
      <c r="N49" s="328">
        <v>0.216</v>
      </c>
      <c r="O49" s="6"/>
    </row>
    <row r="50" spans="1:15" x14ac:dyDescent="0.2">
      <c r="A50" s="334" t="s">
        <v>120</v>
      </c>
      <c r="B50" s="322">
        <v>0.183</v>
      </c>
      <c r="C50" s="323">
        <v>0.19</v>
      </c>
      <c r="D50" s="323">
        <v>0.19</v>
      </c>
      <c r="E50" s="323">
        <v>0.215</v>
      </c>
      <c r="F50" s="324">
        <v>0.19700000000000001</v>
      </c>
      <c r="G50" s="325">
        <v>0.187</v>
      </c>
      <c r="H50" s="325">
        <v>0.13900000000000001</v>
      </c>
      <c r="I50" s="325">
        <v>0.17699999999999999</v>
      </c>
      <c r="J50" s="325">
        <v>0.22700000000000001</v>
      </c>
      <c r="K50" s="324">
        <v>0.188</v>
      </c>
      <c r="L50" s="325">
        <v>0.19700000000000001</v>
      </c>
      <c r="M50" s="325">
        <v>0.217</v>
      </c>
      <c r="N50" s="325">
        <v>0.217</v>
      </c>
      <c r="O50" s="6"/>
    </row>
    <row r="51" spans="1:15" x14ac:dyDescent="0.2">
      <c r="A51" s="291"/>
      <c r="B51" s="187"/>
      <c r="C51" s="93"/>
      <c r="D51" s="93"/>
      <c r="E51" s="319"/>
      <c r="F51" s="88"/>
      <c r="G51" s="319"/>
      <c r="H51" s="93"/>
      <c r="I51" s="93"/>
      <c r="J51" s="93"/>
      <c r="K51" s="88"/>
      <c r="L51" s="93"/>
      <c r="M51" s="93"/>
      <c r="N51" s="93"/>
      <c r="O51" s="6"/>
    </row>
    <row r="52" spans="1:15" ht="15" x14ac:dyDescent="0.2">
      <c r="A52" s="339" t="s">
        <v>85</v>
      </c>
      <c r="B52" s="343"/>
      <c r="C52" s="344"/>
      <c r="D52" s="344"/>
      <c r="E52" s="344"/>
      <c r="F52" s="346"/>
      <c r="G52" s="344"/>
      <c r="H52" s="344"/>
      <c r="I52" s="344"/>
      <c r="J52" s="344"/>
      <c r="K52" s="346"/>
      <c r="L52" s="344"/>
      <c r="M52" s="344"/>
      <c r="N52" s="344"/>
      <c r="O52" s="6"/>
    </row>
    <row r="53" spans="1:15" ht="15" x14ac:dyDescent="0.25">
      <c r="A53" s="214" t="s">
        <v>84</v>
      </c>
      <c r="B53" s="97">
        <v>1214.4000000000001</v>
      </c>
      <c r="C53" s="102">
        <v>1322.4</v>
      </c>
      <c r="D53" s="102">
        <v>1389.1</v>
      </c>
      <c r="E53" s="102">
        <v>1525.6</v>
      </c>
      <c r="F53" s="111">
        <v>5451.5</v>
      </c>
      <c r="G53" s="169">
        <v>1445.7</v>
      </c>
      <c r="H53" s="169">
        <v>1381.1</v>
      </c>
      <c r="I53" s="169">
        <v>1460.5</v>
      </c>
      <c r="J53" s="169">
        <v>1524.9</v>
      </c>
      <c r="K53" s="111">
        <v>5812.2</v>
      </c>
      <c r="L53" s="169">
        <v>1464.6</v>
      </c>
      <c r="M53" s="169">
        <v>1537.7</v>
      </c>
      <c r="N53" s="169">
        <v>1551.8</v>
      </c>
      <c r="O53" s="6"/>
    </row>
    <row r="54" spans="1:15" x14ac:dyDescent="0.2">
      <c r="A54" s="302" t="s">
        <v>16</v>
      </c>
      <c r="B54" s="100">
        <v>2047.1</v>
      </c>
      <c r="C54" s="101">
        <v>2162.9</v>
      </c>
      <c r="D54" s="101">
        <v>2277.1999999999998</v>
      </c>
      <c r="E54" s="101">
        <v>2663.2</v>
      </c>
      <c r="F54" s="112">
        <v>9150.4</v>
      </c>
      <c r="G54" s="17">
        <v>2438.8000000000002</v>
      </c>
      <c r="H54" s="17">
        <v>2389.4</v>
      </c>
      <c r="I54" s="17">
        <v>2390.8000000000002</v>
      </c>
      <c r="J54" s="17">
        <v>2776.8</v>
      </c>
      <c r="K54" s="112">
        <v>9995.7999999999993</v>
      </c>
      <c r="L54" s="17">
        <v>2561.3000000000002</v>
      </c>
      <c r="M54" s="17">
        <v>2545</v>
      </c>
      <c r="N54" s="17">
        <v>2615.3000000000002</v>
      </c>
      <c r="O54" s="6"/>
    </row>
    <row r="55" spans="1:15" ht="15" x14ac:dyDescent="0.25">
      <c r="A55" s="303" t="s">
        <v>17</v>
      </c>
      <c r="B55" s="97">
        <v>3261.5</v>
      </c>
      <c r="C55" s="102">
        <v>3485.3</v>
      </c>
      <c r="D55" s="102">
        <v>3666.3</v>
      </c>
      <c r="E55" s="102">
        <v>4188.8</v>
      </c>
      <c r="F55" s="111">
        <v>14601.9</v>
      </c>
      <c r="G55" s="98">
        <v>3884.5</v>
      </c>
      <c r="H55" s="98">
        <v>3770.5</v>
      </c>
      <c r="I55" s="98">
        <v>3851.3</v>
      </c>
      <c r="J55" s="98">
        <v>4301.7</v>
      </c>
      <c r="K55" s="111">
        <v>15808</v>
      </c>
      <c r="L55" s="98">
        <v>4025.9</v>
      </c>
      <c r="M55" s="98">
        <v>4082.7</v>
      </c>
      <c r="N55" s="98">
        <v>4167.1000000000004</v>
      </c>
      <c r="O55" s="6"/>
    </row>
    <row r="56" spans="1:15" ht="3.75" customHeight="1" x14ac:dyDescent="0.2">
      <c r="A56" s="291"/>
      <c r="B56" s="103"/>
      <c r="C56" s="104"/>
      <c r="D56" s="276"/>
      <c r="E56" s="276"/>
      <c r="F56" s="109"/>
      <c r="G56" s="319"/>
      <c r="H56" s="93"/>
      <c r="I56" s="93"/>
      <c r="J56" s="93"/>
      <c r="K56" s="109"/>
      <c r="L56" s="93"/>
      <c r="M56" s="93"/>
      <c r="N56" s="93"/>
      <c r="O56" s="6"/>
    </row>
    <row r="57" spans="1:15" x14ac:dyDescent="0.2">
      <c r="A57" s="291" t="s">
        <v>18</v>
      </c>
      <c r="B57" s="103">
        <v>3017.3</v>
      </c>
      <c r="C57" s="104">
        <v>3215.5</v>
      </c>
      <c r="D57" s="104">
        <v>3404</v>
      </c>
      <c r="E57" s="128">
        <v>3848.6</v>
      </c>
      <c r="F57" s="109">
        <v>13485.4</v>
      </c>
      <c r="G57" s="105">
        <v>3611.6</v>
      </c>
      <c r="H57" s="105">
        <v>3483.4</v>
      </c>
      <c r="I57" s="105">
        <v>3540.9</v>
      </c>
      <c r="J57" s="105">
        <v>3946.1</v>
      </c>
      <c r="K57" s="109">
        <v>14582</v>
      </c>
      <c r="L57" s="105">
        <v>3697.8</v>
      </c>
      <c r="M57" s="105">
        <v>3729.6</v>
      </c>
      <c r="N57" s="105">
        <v>3788.2</v>
      </c>
      <c r="O57" s="6"/>
    </row>
    <row r="58" spans="1:15" x14ac:dyDescent="0.2">
      <c r="A58" s="291" t="s">
        <v>19</v>
      </c>
      <c r="B58" s="103">
        <v>146.80000000000001</v>
      </c>
      <c r="C58" s="104">
        <v>184.6</v>
      </c>
      <c r="D58" s="104">
        <v>151.6</v>
      </c>
      <c r="E58" s="128">
        <v>193.7</v>
      </c>
      <c r="F58" s="109">
        <v>676.7</v>
      </c>
      <c r="G58" s="105">
        <v>166.7</v>
      </c>
      <c r="H58" s="105">
        <v>163.9</v>
      </c>
      <c r="I58" s="105">
        <v>167</v>
      </c>
      <c r="J58" s="105">
        <v>197.6</v>
      </c>
      <c r="K58" s="109">
        <v>695.2</v>
      </c>
      <c r="L58" s="105">
        <v>176</v>
      </c>
      <c r="M58" s="105">
        <v>193.3</v>
      </c>
      <c r="N58" s="105">
        <v>209.2</v>
      </c>
      <c r="O58" s="6"/>
    </row>
    <row r="59" spans="1:15" x14ac:dyDescent="0.2">
      <c r="A59" s="291" t="s">
        <v>20</v>
      </c>
      <c r="B59" s="103">
        <v>31.9</v>
      </c>
      <c r="C59" s="105">
        <v>32.299999999999997</v>
      </c>
      <c r="D59" s="105">
        <v>32.1</v>
      </c>
      <c r="E59" s="128">
        <v>34.1</v>
      </c>
      <c r="F59" s="109">
        <v>130.4</v>
      </c>
      <c r="G59" s="105">
        <v>32.4</v>
      </c>
      <c r="H59" s="105">
        <v>32.5</v>
      </c>
      <c r="I59" s="105">
        <v>33.799999999999997</v>
      </c>
      <c r="J59" s="105">
        <v>35.6</v>
      </c>
      <c r="K59" s="109">
        <v>134.30000000000001</v>
      </c>
      <c r="L59" s="105">
        <v>34.5</v>
      </c>
      <c r="M59" s="105">
        <v>32.6</v>
      </c>
      <c r="N59" s="105">
        <v>34.6</v>
      </c>
      <c r="O59" s="6"/>
    </row>
    <row r="60" spans="1:15" x14ac:dyDescent="0.2">
      <c r="A60" s="302" t="s">
        <v>21</v>
      </c>
      <c r="B60" s="100">
        <v>0</v>
      </c>
      <c r="C60" s="101">
        <v>0</v>
      </c>
      <c r="D60" s="101">
        <v>0</v>
      </c>
      <c r="E60" s="284">
        <v>0</v>
      </c>
      <c r="F60" s="112">
        <v>0</v>
      </c>
      <c r="G60" s="101">
        <v>50.2</v>
      </c>
      <c r="H60" s="101">
        <v>0</v>
      </c>
      <c r="I60" s="101">
        <v>0</v>
      </c>
      <c r="J60" s="101">
        <v>0</v>
      </c>
      <c r="K60" s="112">
        <v>50.2</v>
      </c>
      <c r="L60" s="101">
        <v>0</v>
      </c>
      <c r="M60" s="101">
        <v>0</v>
      </c>
      <c r="N60" s="101">
        <v>0</v>
      </c>
      <c r="O60" s="6"/>
    </row>
    <row r="61" spans="1:15" x14ac:dyDescent="0.2">
      <c r="A61" s="291" t="s">
        <v>22</v>
      </c>
      <c r="B61" s="103">
        <v>3196</v>
      </c>
      <c r="C61" s="104">
        <v>3432.4</v>
      </c>
      <c r="D61" s="104">
        <v>3587.7</v>
      </c>
      <c r="E61" s="104">
        <v>4076.4</v>
      </c>
      <c r="F61" s="109">
        <v>14292.5</v>
      </c>
      <c r="G61" s="105">
        <v>3860.9</v>
      </c>
      <c r="H61" s="105">
        <v>3679.8</v>
      </c>
      <c r="I61" s="105">
        <v>3741.7</v>
      </c>
      <c r="J61" s="105">
        <v>4179.3</v>
      </c>
      <c r="K61" s="109">
        <v>15461.7</v>
      </c>
      <c r="L61" s="105">
        <v>3908.3</v>
      </c>
      <c r="M61" s="105">
        <v>3955.5</v>
      </c>
      <c r="N61" s="105">
        <v>4032</v>
      </c>
      <c r="O61" s="6"/>
    </row>
    <row r="62" spans="1:15" ht="2.25" customHeight="1" x14ac:dyDescent="0.2">
      <c r="A62" s="291"/>
      <c r="B62" s="103"/>
      <c r="C62" s="104"/>
      <c r="D62" s="276"/>
      <c r="E62" s="128"/>
      <c r="F62" s="109"/>
      <c r="G62" s="105"/>
      <c r="H62" s="105"/>
      <c r="I62" s="105"/>
      <c r="J62" s="105"/>
      <c r="K62" s="109"/>
      <c r="L62" s="105"/>
      <c r="M62" s="105"/>
      <c r="N62" s="105"/>
      <c r="O62" s="6"/>
    </row>
    <row r="63" spans="1:15" hidden="1" x14ac:dyDescent="0.2">
      <c r="A63" s="291" t="s">
        <v>23</v>
      </c>
      <c r="B63" s="103">
        <v>0</v>
      </c>
      <c r="C63" s="104">
        <v>0</v>
      </c>
      <c r="D63" s="276"/>
      <c r="E63" s="128"/>
      <c r="F63" s="109">
        <v>0</v>
      </c>
      <c r="G63" s="105"/>
      <c r="H63" s="105"/>
      <c r="I63" s="105"/>
      <c r="J63" s="105"/>
      <c r="K63" s="109">
        <v>0</v>
      </c>
      <c r="L63" s="105"/>
      <c r="M63" s="105"/>
      <c r="N63" s="105"/>
      <c r="O63" s="6"/>
    </row>
    <row r="64" spans="1:15" ht="5.25" hidden="1" customHeight="1" x14ac:dyDescent="0.2">
      <c r="A64" s="291"/>
      <c r="B64" s="103">
        <v>0</v>
      </c>
      <c r="C64" s="104">
        <v>0</v>
      </c>
      <c r="D64" s="276"/>
      <c r="E64" s="128"/>
      <c r="F64" s="109">
        <v>0</v>
      </c>
      <c r="G64" s="105"/>
      <c r="H64" s="105"/>
      <c r="I64" s="105"/>
      <c r="J64" s="105"/>
      <c r="K64" s="109">
        <v>0</v>
      </c>
      <c r="L64" s="105"/>
      <c r="M64" s="105"/>
      <c r="N64" s="105"/>
      <c r="O64" s="6"/>
    </row>
    <row r="65" spans="1:15" x14ac:dyDescent="0.2">
      <c r="A65" s="291" t="s">
        <v>24</v>
      </c>
      <c r="B65" s="103">
        <v>65.5</v>
      </c>
      <c r="C65" s="104">
        <v>52.9</v>
      </c>
      <c r="D65" s="104">
        <v>78.599999999999994</v>
      </c>
      <c r="E65" s="105">
        <v>112.4</v>
      </c>
      <c r="F65" s="109">
        <v>309.39999999999998</v>
      </c>
      <c r="G65" s="105">
        <v>23.6</v>
      </c>
      <c r="H65" s="105">
        <v>90.7</v>
      </c>
      <c r="I65" s="105">
        <v>109.6</v>
      </c>
      <c r="J65" s="105">
        <v>122.4</v>
      </c>
      <c r="K65" s="109">
        <v>346.3</v>
      </c>
      <c r="L65" s="105">
        <v>117.6</v>
      </c>
      <c r="M65" s="105">
        <v>127.2</v>
      </c>
      <c r="N65" s="105">
        <v>135.1</v>
      </c>
      <c r="O65" s="6"/>
    </row>
    <row r="66" spans="1:15" ht="3.75" customHeight="1" x14ac:dyDescent="0.2">
      <c r="A66" s="291"/>
      <c r="B66" s="103">
        <v>0</v>
      </c>
      <c r="C66" s="104">
        <v>0</v>
      </c>
      <c r="D66" s="276"/>
      <c r="E66" s="276"/>
      <c r="F66" s="109">
        <v>0</v>
      </c>
      <c r="G66" s="105"/>
      <c r="H66" s="105"/>
      <c r="I66" s="105"/>
      <c r="J66" s="105"/>
      <c r="K66" s="109">
        <v>0</v>
      </c>
      <c r="L66" s="105"/>
      <c r="M66" s="105"/>
      <c r="N66" s="105"/>
      <c r="O66" s="6"/>
    </row>
    <row r="67" spans="1:15" x14ac:dyDescent="0.2">
      <c r="A67" s="291" t="s">
        <v>57</v>
      </c>
      <c r="B67" s="103">
        <v>-0.7</v>
      </c>
      <c r="C67" s="104">
        <v>-0.2</v>
      </c>
      <c r="D67" s="104">
        <v>0.4</v>
      </c>
      <c r="E67" s="276">
        <v>-0.4</v>
      </c>
      <c r="F67" s="109">
        <v>-0.9</v>
      </c>
      <c r="G67" s="105">
        <v>0.5</v>
      </c>
      <c r="H67" s="105">
        <v>-0.4</v>
      </c>
      <c r="I67" s="105">
        <v>0.2</v>
      </c>
      <c r="J67" s="105">
        <v>-0.3</v>
      </c>
      <c r="K67" s="109">
        <v>0</v>
      </c>
      <c r="L67" s="105">
        <v>-0.2</v>
      </c>
      <c r="M67" s="105">
        <v>0.4</v>
      </c>
      <c r="N67" s="105">
        <v>0.8</v>
      </c>
      <c r="O67" s="6"/>
    </row>
    <row r="68" spans="1:15" x14ac:dyDescent="0.2">
      <c r="A68" s="291" t="s">
        <v>114</v>
      </c>
      <c r="B68" s="103">
        <v>0</v>
      </c>
      <c r="C68" s="104">
        <v>1.5</v>
      </c>
      <c r="D68" s="104">
        <v>-2.7</v>
      </c>
      <c r="E68" s="276">
        <v>0.1</v>
      </c>
      <c r="F68" s="109">
        <v>-1.1000000000000001</v>
      </c>
      <c r="G68" s="105">
        <v>0.2</v>
      </c>
      <c r="H68" s="105">
        <v>-0.1</v>
      </c>
      <c r="I68" s="105">
        <v>0</v>
      </c>
      <c r="J68" s="105">
        <v>1</v>
      </c>
      <c r="K68" s="109">
        <v>1.1000000000000001</v>
      </c>
      <c r="L68" s="105">
        <v>0.3</v>
      </c>
      <c r="M68" s="105">
        <v>1.8</v>
      </c>
      <c r="N68" s="105">
        <v>0.6</v>
      </c>
      <c r="O68" s="6"/>
    </row>
    <row r="69" spans="1:15" ht="28.5" x14ac:dyDescent="0.2">
      <c r="A69" s="291" t="s">
        <v>121</v>
      </c>
      <c r="B69" s="107">
        <v>-0.2</v>
      </c>
      <c r="C69" s="108">
        <v>-0.1</v>
      </c>
      <c r="D69" s="108">
        <v>0.1</v>
      </c>
      <c r="E69" s="276">
        <v>0</v>
      </c>
      <c r="F69" s="305">
        <v>-0.2</v>
      </c>
      <c r="G69" s="306">
        <v>0</v>
      </c>
      <c r="H69" s="306">
        <v>0</v>
      </c>
      <c r="I69" s="306">
        <v>0</v>
      </c>
      <c r="J69" s="306">
        <v>0</v>
      </c>
      <c r="K69" s="305">
        <v>0</v>
      </c>
      <c r="L69" s="306">
        <v>0</v>
      </c>
      <c r="M69" s="306">
        <v>0</v>
      </c>
      <c r="N69" s="306">
        <v>0</v>
      </c>
      <c r="O69" s="6"/>
    </row>
    <row r="70" spans="1:15" x14ac:dyDescent="0.2">
      <c r="A70" s="291" t="s">
        <v>59</v>
      </c>
      <c r="B70" s="103">
        <v>31.9</v>
      </c>
      <c r="C70" s="105">
        <v>32.299999999999997</v>
      </c>
      <c r="D70" s="105">
        <v>32.1</v>
      </c>
      <c r="E70" s="128">
        <v>34.1</v>
      </c>
      <c r="F70" s="109">
        <v>130.4</v>
      </c>
      <c r="G70" s="105">
        <v>32.4</v>
      </c>
      <c r="H70" s="105">
        <v>32.5</v>
      </c>
      <c r="I70" s="105">
        <v>33.799999999999997</v>
      </c>
      <c r="J70" s="105">
        <v>35.6</v>
      </c>
      <c r="K70" s="109">
        <v>134.30000000000001</v>
      </c>
      <c r="L70" s="105">
        <v>34.5</v>
      </c>
      <c r="M70" s="105">
        <v>32.6</v>
      </c>
      <c r="N70" s="105">
        <v>34.6</v>
      </c>
      <c r="O70" s="6"/>
    </row>
    <row r="71" spans="1:15" x14ac:dyDescent="0.2">
      <c r="A71" s="302" t="s">
        <v>116</v>
      </c>
      <c r="B71" s="100">
        <v>0</v>
      </c>
      <c r="C71" s="101">
        <v>0</v>
      </c>
      <c r="D71" s="101">
        <v>0</v>
      </c>
      <c r="E71" s="284">
        <v>0</v>
      </c>
      <c r="F71" s="112">
        <v>0</v>
      </c>
      <c r="G71" s="101">
        <v>50.2</v>
      </c>
      <c r="H71" s="101">
        <v>0</v>
      </c>
      <c r="I71" s="101">
        <v>0</v>
      </c>
      <c r="J71" s="101">
        <v>0</v>
      </c>
      <c r="K71" s="112">
        <v>50.2</v>
      </c>
      <c r="L71" s="101">
        <v>0</v>
      </c>
      <c r="M71" s="101">
        <v>0</v>
      </c>
      <c r="N71" s="101">
        <v>0</v>
      </c>
      <c r="O71" s="6"/>
    </row>
    <row r="72" spans="1:15" ht="15" x14ac:dyDescent="0.25">
      <c r="A72" s="303" t="s">
        <v>35</v>
      </c>
      <c r="B72" s="97">
        <v>96.9</v>
      </c>
      <c r="C72" s="98">
        <v>86.6</v>
      </c>
      <c r="D72" s="98">
        <v>108.3</v>
      </c>
      <c r="E72" s="490">
        <v>146.19999999999999</v>
      </c>
      <c r="F72" s="111">
        <v>438</v>
      </c>
      <c r="G72" s="98">
        <v>106.9</v>
      </c>
      <c r="H72" s="98">
        <v>122.7</v>
      </c>
      <c r="I72" s="98">
        <v>143.6</v>
      </c>
      <c r="J72" s="98">
        <v>158.69999999999999</v>
      </c>
      <c r="K72" s="111">
        <v>531.9</v>
      </c>
      <c r="L72" s="98">
        <v>152.19999999999999</v>
      </c>
      <c r="M72" s="98">
        <v>162</v>
      </c>
      <c r="N72" s="98">
        <v>171.1</v>
      </c>
      <c r="O72" s="6"/>
    </row>
    <row r="73" spans="1:15" ht="16.5" x14ac:dyDescent="0.2">
      <c r="A73" s="291" t="s">
        <v>275</v>
      </c>
      <c r="B73" s="103">
        <v>8.9</v>
      </c>
      <c r="C73" s="105">
        <v>29.4</v>
      </c>
      <c r="D73" s="105">
        <v>0</v>
      </c>
      <c r="E73" s="128">
        <v>0</v>
      </c>
      <c r="F73" s="109">
        <v>38.299999999999997</v>
      </c>
      <c r="G73" s="128">
        <v>0</v>
      </c>
      <c r="H73" s="128">
        <v>5</v>
      </c>
      <c r="I73" s="128">
        <v>17.100000000000001</v>
      </c>
      <c r="J73" s="128">
        <v>21.1</v>
      </c>
      <c r="K73" s="109">
        <v>43.2</v>
      </c>
      <c r="L73" s="128">
        <v>0</v>
      </c>
      <c r="M73" s="128">
        <v>8.1</v>
      </c>
      <c r="N73" s="128">
        <v>16.2</v>
      </c>
      <c r="O73" s="6"/>
    </row>
    <row r="74" spans="1:15" ht="15" x14ac:dyDescent="0.25">
      <c r="A74" s="487" t="s">
        <v>118</v>
      </c>
      <c r="B74" s="488">
        <v>105.8</v>
      </c>
      <c r="C74" s="490">
        <v>116</v>
      </c>
      <c r="D74" s="490">
        <v>108.3</v>
      </c>
      <c r="E74" s="490">
        <v>146.19999999999999</v>
      </c>
      <c r="F74" s="304">
        <v>476.3</v>
      </c>
      <c r="G74" s="490">
        <v>106.9</v>
      </c>
      <c r="H74" s="490">
        <v>127.7</v>
      </c>
      <c r="I74" s="490">
        <v>160.69999999999999</v>
      </c>
      <c r="J74" s="490">
        <v>179.8</v>
      </c>
      <c r="K74" s="304">
        <v>575.1</v>
      </c>
      <c r="L74" s="490">
        <v>152.19999999999999</v>
      </c>
      <c r="M74" s="490">
        <v>170.1</v>
      </c>
      <c r="N74" s="490">
        <v>187.3</v>
      </c>
      <c r="O74" s="6"/>
    </row>
    <row r="75" spans="1:15" x14ac:dyDescent="0.2">
      <c r="A75" s="334" t="s">
        <v>119</v>
      </c>
      <c r="B75" s="326">
        <v>3.2000000000000001E-2</v>
      </c>
      <c r="C75" s="327">
        <v>3.3000000000000002E-2</v>
      </c>
      <c r="D75" s="327">
        <v>0.03</v>
      </c>
      <c r="E75" s="328">
        <v>3.5000000000000003E-2</v>
      </c>
      <c r="F75" s="329">
        <v>3.3000000000000002E-2</v>
      </c>
      <c r="G75" s="328">
        <v>2.8000000000000001E-2</v>
      </c>
      <c r="H75" s="328">
        <v>3.4000000000000002E-2</v>
      </c>
      <c r="I75" s="328">
        <v>4.2000000000000003E-2</v>
      </c>
      <c r="J75" s="328">
        <v>4.2000000000000003E-2</v>
      </c>
      <c r="K75" s="329">
        <v>3.5999999999999997E-2</v>
      </c>
      <c r="L75" s="328">
        <v>3.7999999999999999E-2</v>
      </c>
      <c r="M75" s="328">
        <v>4.2000000000000003E-2</v>
      </c>
      <c r="N75" s="328">
        <v>4.4999999999999998E-2</v>
      </c>
      <c r="O75" s="6"/>
    </row>
    <row r="76" spans="1:15" x14ac:dyDescent="0.2">
      <c r="A76" s="334" t="s">
        <v>120</v>
      </c>
      <c r="B76" s="322">
        <v>8.6999999999999994E-2</v>
      </c>
      <c r="C76" s="323">
        <v>8.7999999999999995E-2</v>
      </c>
      <c r="D76" s="323">
        <v>7.8E-2</v>
      </c>
      <c r="E76" s="323">
        <v>9.6000000000000002E-2</v>
      </c>
      <c r="F76" s="324">
        <v>8.6999999999999994E-2</v>
      </c>
      <c r="G76" s="325">
        <v>7.3999999999999996E-2</v>
      </c>
      <c r="H76" s="325">
        <v>9.1999999999999998E-2</v>
      </c>
      <c r="I76" s="325">
        <v>0.11</v>
      </c>
      <c r="J76" s="325">
        <v>0.11799999999999999</v>
      </c>
      <c r="K76" s="324">
        <v>9.9000000000000005E-2</v>
      </c>
      <c r="L76" s="325">
        <v>0.104</v>
      </c>
      <c r="M76" s="325">
        <v>0.111</v>
      </c>
      <c r="N76" s="325">
        <v>0.121</v>
      </c>
      <c r="O76" s="6"/>
    </row>
    <row r="77" spans="1:15" x14ac:dyDescent="0.2">
      <c r="A77" s="291"/>
      <c r="B77" s="187"/>
      <c r="C77" s="93"/>
      <c r="D77" s="93"/>
      <c r="E77" s="319"/>
      <c r="F77" s="88"/>
      <c r="G77" s="319"/>
      <c r="H77" s="93"/>
      <c r="I77" s="93"/>
      <c r="J77" s="93"/>
      <c r="K77" s="88"/>
      <c r="L77" s="93"/>
      <c r="M77" s="93"/>
      <c r="N77" s="93"/>
      <c r="O77" s="6"/>
    </row>
    <row r="78" spans="1:15" ht="15" x14ac:dyDescent="0.2">
      <c r="A78" s="339" t="s">
        <v>86</v>
      </c>
      <c r="B78" s="343"/>
      <c r="C78" s="344"/>
      <c r="D78" s="344"/>
      <c r="E78" s="344"/>
      <c r="F78" s="346"/>
      <c r="G78" s="344"/>
      <c r="H78" s="344"/>
      <c r="I78" s="344"/>
      <c r="J78" s="344"/>
      <c r="K78" s="346"/>
      <c r="L78" s="344"/>
      <c r="M78" s="344"/>
      <c r="N78" s="344"/>
      <c r="O78" s="6"/>
    </row>
    <row r="79" spans="1:15" ht="15" x14ac:dyDescent="0.25">
      <c r="A79" s="303" t="s">
        <v>17</v>
      </c>
      <c r="B79" s="97">
        <v>135.19999999999999</v>
      </c>
      <c r="C79" s="102">
        <v>149.69999999999999</v>
      </c>
      <c r="D79" s="102">
        <v>129.19999999999999</v>
      </c>
      <c r="E79" s="102">
        <v>246.6</v>
      </c>
      <c r="F79" s="111">
        <v>660.7</v>
      </c>
      <c r="G79" s="98">
        <v>211.5</v>
      </c>
      <c r="H79" s="98">
        <v>161.6</v>
      </c>
      <c r="I79" s="98">
        <v>169.6</v>
      </c>
      <c r="J79" s="98">
        <v>288.8</v>
      </c>
      <c r="K79" s="111">
        <v>831.5</v>
      </c>
      <c r="L79" s="98">
        <v>211.1</v>
      </c>
      <c r="M79" s="98">
        <v>243.4</v>
      </c>
      <c r="N79" s="98">
        <v>223.8</v>
      </c>
      <c r="O79" s="6"/>
    </row>
    <row r="80" spans="1:15" ht="3.6" customHeight="1" x14ac:dyDescent="0.2">
      <c r="A80" s="291"/>
      <c r="B80" s="103"/>
      <c r="C80" s="104"/>
      <c r="D80" s="276"/>
      <c r="E80" s="276"/>
      <c r="F80" s="109"/>
      <c r="G80" s="319"/>
      <c r="H80" s="93"/>
      <c r="I80" s="93"/>
      <c r="J80" s="93"/>
      <c r="K80" s="109"/>
      <c r="L80" s="93"/>
      <c r="M80" s="93"/>
      <c r="N80" s="93"/>
      <c r="O80" s="6"/>
    </row>
    <row r="81" spans="1:15" x14ac:dyDescent="0.2">
      <c r="A81" s="291" t="s">
        <v>18</v>
      </c>
      <c r="B81" s="103">
        <v>0</v>
      </c>
      <c r="C81" s="104">
        <v>0</v>
      </c>
      <c r="D81" s="104">
        <v>0</v>
      </c>
      <c r="E81" s="276">
        <v>85</v>
      </c>
      <c r="F81" s="109">
        <v>85</v>
      </c>
      <c r="G81" s="105">
        <v>55</v>
      </c>
      <c r="H81" s="105">
        <v>30</v>
      </c>
      <c r="I81" s="105">
        <v>40.4</v>
      </c>
      <c r="J81" s="105">
        <v>48.1</v>
      </c>
      <c r="K81" s="109">
        <v>173.5</v>
      </c>
      <c r="L81" s="105">
        <v>41</v>
      </c>
      <c r="M81" s="105">
        <v>57</v>
      </c>
      <c r="N81" s="105">
        <v>40.200000000000003</v>
      </c>
      <c r="O81" s="6"/>
    </row>
    <row r="82" spans="1:15" x14ac:dyDescent="0.2">
      <c r="A82" s="291" t="s">
        <v>19</v>
      </c>
      <c r="B82" s="103">
        <v>155.19999999999999</v>
      </c>
      <c r="C82" s="104">
        <v>149.4</v>
      </c>
      <c r="D82" s="104">
        <v>131.80000000000001</v>
      </c>
      <c r="E82" s="276">
        <v>165</v>
      </c>
      <c r="F82" s="109">
        <v>601.4</v>
      </c>
      <c r="G82" s="105">
        <v>150.19999999999999</v>
      </c>
      <c r="H82" s="105">
        <v>127.6</v>
      </c>
      <c r="I82" s="105">
        <v>147.69999999999999</v>
      </c>
      <c r="J82" s="105">
        <v>183.7</v>
      </c>
      <c r="K82" s="109">
        <v>609.20000000000005</v>
      </c>
      <c r="L82" s="105">
        <v>181</v>
      </c>
      <c r="M82" s="105">
        <v>235.3</v>
      </c>
      <c r="N82" s="105">
        <v>229.3</v>
      </c>
      <c r="O82" s="6"/>
    </row>
    <row r="83" spans="1:15" x14ac:dyDescent="0.2">
      <c r="A83" s="291" t="s">
        <v>20</v>
      </c>
      <c r="B83" s="103">
        <v>4.7</v>
      </c>
      <c r="C83" s="104">
        <v>1.9</v>
      </c>
      <c r="D83" s="104">
        <v>2.6</v>
      </c>
      <c r="E83" s="276">
        <v>4.3</v>
      </c>
      <c r="F83" s="109">
        <v>13.5</v>
      </c>
      <c r="G83" s="105">
        <v>4.4000000000000004</v>
      </c>
      <c r="H83" s="105">
        <v>4.7</v>
      </c>
      <c r="I83" s="105">
        <v>5.9</v>
      </c>
      <c r="J83" s="105">
        <v>12.3</v>
      </c>
      <c r="K83" s="109">
        <v>27.3</v>
      </c>
      <c r="L83" s="105">
        <v>10.4</v>
      </c>
      <c r="M83" s="105">
        <v>5.5</v>
      </c>
      <c r="N83" s="105">
        <v>4.5999999999999996</v>
      </c>
      <c r="O83" s="6"/>
    </row>
    <row r="84" spans="1:15" x14ac:dyDescent="0.2">
      <c r="A84" s="302" t="s">
        <v>21</v>
      </c>
      <c r="B84" s="100">
        <v>89</v>
      </c>
      <c r="C84" s="101">
        <v>0</v>
      </c>
      <c r="D84" s="101">
        <v>0</v>
      </c>
      <c r="E84" s="284">
        <v>0.8</v>
      </c>
      <c r="F84" s="112">
        <v>89.8</v>
      </c>
      <c r="G84" s="101">
        <v>25</v>
      </c>
      <c r="H84" s="101">
        <v>0</v>
      </c>
      <c r="I84" s="101">
        <v>0</v>
      </c>
      <c r="J84" s="101">
        <v>13.5</v>
      </c>
      <c r="K84" s="112">
        <v>38.5</v>
      </c>
      <c r="L84" s="101">
        <v>0</v>
      </c>
      <c r="M84" s="101">
        <v>0</v>
      </c>
      <c r="N84" s="101">
        <v>0</v>
      </c>
      <c r="O84" s="6"/>
    </row>
    <row r="85" spans="1:15" x14ac:dyDescent="0.2">
      <c r="A85" s="291" t="s">
        <v>22</v>
      </c>
      <c r="B85" s="103">
        <v>248.9</v>
      </c>
      <c r="C85" s="104">
        <v>151.30000000000001</v>
      </c>
      <c r="D85" s="104">
        <v>134.4</v>
      </c>
      <c r="E85" s="104">
        <v>255.1</v>
      </c>
      <c r="F85" s="109">
        <v>789.7</v>
      </c>
      <c r="G85" s="105">
        <v>234.6</v>
      </c>
      <c r="H85" s="105">
        <v>162.30000000000001</v>
      </c>
      <c r="I85" s="105">
        <v>194</v>
      </c>
      <c r="J85" s="105">
        <v>257.60000000000002</v>
      </c>
      <c r="K85" s="109">
        <v>848.5</v>
      </c>
      <c r="L85" s="105">
        <v>232.4</v>
      </c>
      <c r="M85" s="105">
        <v>297.8</v>
      </c>
      <c r="N85" s="105">
        <v>274.10000000000002</v>
      </c>
      <c r="O85" s="6"/>
    </row>
    <row r="86" spans="1:15" ht="3.75" customHeight="1" x14ac:dyDescent="0.2">
      <c r="A86" s="291"/>
      <c r="B86" s="103"/>
      <c r="C86" s="104"/>
      <c r="D86" s="276"/>
      <c r="E86" s="276"/>
      <c r="F86" s="109"/>
      <c r="G86" s="105"/>
      <c r="H86" s="105"/>
      <c r="I86" s="105"/>
      <c r="J86" s="105"/>
      <c r="K86" s="109"/>
      <c r="L86" s="105"/>
      <c r="M86" s="105"/>
      <c r="N86" s="105"/>
      <c r="O86" s="6"/>
    </row>
    <row r="87" spans="1:15" x14ac:dyDescent="0.2">
      <c r="A87" s="291" t="s">
        <v>113</v>
      </c>
      <c r="B87" s="103">
        <v>19.2</v>
      </c>
      <c r="C87" s="104">
        <v>0</v>
      </c>
      <c r="D87" s="104">
        <v>0</v>
      </c>
      <c r="E87" s="276">
        <v>0.5</v>
      </c>
      <c r="F87" s="109">
        <v>19.7</v>
      </c>
      <c r="G87" s="105">
        <v>22.8</v>
      </c>
      <c r="H87" s="105">
        <v>-0.5</v>
      </c>
      <c r="I87" s="105">
        <v>52.8</v>
      </c>
      <c r="J87" s="105">
        <v>12.7</v>
      </c>
      <c r="K87" s="109">
        <v>87.8</v>
      </c>
      <c r="L87" s="105">
        <v>0.2</v>
      </c>
      <c r="M87" s="105">
        <v>0.9</v>
      </c>
      <c r="N87" s="105">
        <v>18.5</v>
      </c>
      <c r="O87" s="6"/>
    </row>
    <row r="88" spans="1:15" ht="3.75" customHeight="1" x14ac:dyDescent="0.2">
      <c r="A88" s="291"/>
      <c r="B88" s="103">
        <v>0</v>
      </c>
      <c r="C88" s="104">
        <v>0</v>
      </c>
      <c r="D88" s="276"/>
      <c r="E88" s="276"/>
      <c r="F88" s="109">
        <v>0</v>
      </c>
      <c r="G88" s="105"/>
      <c r="H88" s="105"/>
      <c r="I88" s="105"/>
      <c r="J88" s="105"/>
      <c r="K88" s="109">
        <v>0</v>
      </c>
      <c r="L88" s="105"/>
      <c r="M88" s="105"/>
      <c r="N88" s="105"/>
      <c r="O88" s="6"/>
    </row>
    <row r="89" spans="1:15" x14ac:dyDescent="0.2">
      <c r="A89" s="291" t="s">
        <v>122</v>
      </c>
      <c r="B89" s="103">
        <v>-94.5</v>
      </c>
      <c r="C89" s="104">
        <v>-1.7</v>
      </c>
      <c r="D89" s="104">
        <v>-5.0999999999999996</v>
      </c>
      <c r="E89" s="104">
        <v>-7.9</v>
      </c>
      <c r="F89" s="109">
        <v>-109.2</v>
      </c>
      <c r="G89" s="105">
        <v>-0.4</v>
      </c>
      <c r="H89" s="105">
        <v>-1.2</v>
      </c>
      <c r="I89" s="105">
        <v>28.5</v>
      </c>
      <c r="J89" s="105">
        <v>43.9</v>
      </c>
      <c r="K89" s="109">
        <v>70.8</v>
      </c>
      <c r="L89" s="105">
        <v>-21.1</v>
      </c>
      <c r="M89" s="105">
        <v>-53.5</v>
      </c>
      <c r="N89" s="105">
        <v>-31.8</v>
      </c>
      <c r="O89" s="6"/>
    </row>
    <row r="90" spans="1:15" ht="3.75" customHeight="1" x14ac:dyDescent="0.2">
      <c r="A90" s="291"/>
      <c r="B90" s="103">
        <v>0</v>
      </c>
      <c r="C90" s="104">
        <v>0</v>
      </c>
      <c r="D90" s="276"/>
      <c r="E90" s="276"/>
      <c r="F90" s="109">
        <v>0</v>
      </c>
      <c r="G90" s="105"/>
      <c r="H90" s="105"/>
      <c r="I90" s="105"/>
      <c r="J90" s="105"/>
      <c r="K90" s="109">
        <v>0</v>
      </c>
      <c r="L90" s="105"/>
      <c r="M90" s="105"/>
      <c r="N90" s="105"/>
      <c r="O90" s="6"/>
    </row>
    <row r="91" spans="1:15" x14ac:dyDescent="0.2">
      <c r="A91" s="291" t="s">
        <v>25</v>
      </c>
      <c r="B91" s="103">
        <v>72.8</v>
      </c>
      <c r="C91" s="104">
        <v>18.899999999999999</v>
      </c>
      <c r="D91" s="104">
        <v>21.9</v>
      </c>
      <c r="E91" s="276">
        <v>41.8</v>
      </c>
      <c r="F91" s="109">
        <v>155.4</v>
      </c>
      <c r="G91" s="105">
        <v>18.899999999999999</v>
      </c>
      <c r="H91" s="105">
        <v>21.3</v>
      </c>
      <c r="I91" s="105">
        <v>31</v>
      </c>
      <c r="J91" s="105">
        <v>52.4</v>
      </c>
      <c r="K91" s="109">
        <v>123.6</v>
      </c>
      <c r="L91" s="105">
        <v>56.9</v>
      </c>
      <c r="M91" s="105">
        <v>198.2</v>
      </c>
      <c r="N91" s="105">
        <v>156.5</v>
      </c>
      <c r="O91" s="6"/>
    </row>
    <row r="92" spans="1:15" x14ac:dyDescent="0.2">
      <c r="A92" s="291" t="s">
        <v>114</v>
      </c>
      <c r="B92" s="103">
        <v>19.2</v>
      </c>
      <c r="C92" s="104">
        <v>1.4</v>
      </c>
      <c r="D92" s="104">
        <v>1.4</v>
      </c>
      <c r="E92" s="276">
        <v>0.6</v>
      </c>
      <c r="F92" s="109">
        <v>22.6</v>
      </c>
      <c r="G92" s="105">
        <v>-2.6</v>
      </c>
      <c r="H92" s="105">
        <v>0.7</v>
      </c>
      <c r="I92" s="105">
        <v>0.1</v>
      </c>
      <c r="J92" s="105">
        <v>0.7</v>
      </c>
      <c r="K92" s="109">
        <v>-1.1000000000000001</v>
      </c>
      <c r="L92" s="105">
        <v>0.4</v>
      </c>
      <c r="M92" s="105">
        <v>2.5</v>
      </c>
      <c r="N92" s="105">
        <v>0.4</v>
      </c>
      <c r="O92" s="6"/>
    </row>
    <row r="93" spans="1:15" ht="28.5" x14ac:dyDescent="0.2">
      <c r="A93" s="291" t="s">
        <v>115</v>
      </c>
      <c r="B93" s="107">
        <v>6.7</v>
      </c>
      <c r="C93" s="108">
        <v>-0.3</v>
      </c>
      <c r="D93" s="108">
        <v>1</v>
      </c>
      <c r="E93" s="280">
        <v>1</v>
      </c>
      <c r="F93" s="305">
        <v>8.4</v>
      </c>
      <c r="G93" s="306">
        <v>1.1000000000000001</v>
      </c>
      <c r="H93" s="306">
        <v>0</v>
      </c>
      <c r="I93" s="306">
        <v>0.6</v>
      </c>
      <c r="J93" s="306">
        <v>1.3</v>
      </c>
      <c r="K93" s="305">
        <v>3</v>
      </c>
      <c r="L93" s="306">
        <v>2.5</v>
      </c>
      <c r="M93" s="306">
        <v>0.6</v>
      </c>
      <c r="N93" s="306">
        <v>0.7</v>
      </c>
      <c r="O93" s="6"/>
    </row>
    <row r="94" spans="1:15" ht="3" customHeight="1" x14ac:dyDescent="0.2">
      <c r="A94" s="291"/>
      <c r="B94" s="103"/>
      <c r="C94" s="104"/>
      <c r="D94" s="276"/>
      <c r="E94" s="276"/>
      <c r="F94" s="109">
        <v>0</v>
      </c>
      <c r="G94" s="105"/>
      <c r="H94" s="105"/>
      <c r="I94" s="105"/>
      <c r="J94" s="105"/>
      <c r="K94" s="109">
        <v>0</v>
      </c>
      <c r="L94" s="105"/>
      <c r="M94" s="105"/>
      <c r="N94" s="105"/>
      <c r="O94" s="6"/>
    </row>
    <row r="95" spans="1:15" x14ac:dyDescent="0.2">
      <c r="A95" s="291" t="s">
        <v>59</v>
      </c>
      <c r="B95" s="103">
        <v>4.7</v>
      </c>
      <c r="C95" s="104">
        <v>1.9</v>
      </c>
      <c r="D95" s="104">
        <v>2.6</v>
      </c>
      <c r="E95" s="104">
        <v>4.3</v>
      </c>
      <c r="F95" s="109">
        <v>13.5</v>
      </c>
      <c r="G95" s="105">
        <v>4.4000000000000004</v>
      </c>
      <c r="H95" s="105">
        <v>4.7</v>
      </c>
      <c r="I95" s="105">
        <v>5.9</v>
      </c>
      <c r="J95" s="105">
        <v>12.3</v>
      </c>
      <c r="K95" s="109">
        <v>27.3</v>
      </c>
      <c r="L95" s="105">
        <v>10.4</v>
      </c>
      <c r="M95" s="105">
        <v>5.5</v>
      </c>
      <c r="N95" s="105">
        <v>4.5999999999999996</v>
      </c>
      <c r="O95" s="6"/>
    </row>
    <row r="96" spans="1:15" x14ac:dyDescent="0.2">
      <c r="A96" s="302" t="s">
        <v>116</v>
      </c>
      <c r="B96" s="100">
        <v>89</v>
      </c>
      <c r="C96" s="101">
        <v>0</v>
      </c>
      <c r="D96" s="101">
        <v>0</v>
      </c>
      <c r="E96" s="101">
        <v>0.8</v>
      </c>
      <c r="F96" s="112">
        <v>89.8</v>
      </c>
      <c r="G96" s="101">
        <v>25</v>
      </c>
      <c r="H96" s="101">
        <v>0</v>
      </c>
      <c r="I96" s="101">
        <v>0</v>
      </c>
      <c r="J96" s="101">
        <v>13.5</v>
      </c>
      <c r="K96" s="112">
        <v>38.5</v>
      </c>
      <c r="L96" s="101">
        <v>0</v>
      </c>
      <c r="M96" s="101">
        <v>0</v>
      </c>
      <c r="N96" s="101">
        <v>0</v>
      </c>
      <c r="O96" s="6"/>
    </row>
    <row r="97" spans="1:15" ht="15" x14ac:dyDescent="0.25">
      <c r="A97" s="303" t="s">
        <v>35</v>
      </c>
      <c r="B97" s="97">
        <v>84.5</v>
      </c>
      <c r="C97" s="102">
        <v>20.8</v>
      </c>
      <c r="D97" s="102">
        <v>19.8</v>
      </c>
      <c r="E97" s="102">
        <v>38.6</v>
      </c>
      <c r="F97" s="111">
        <v>163.69999999999999</v>
      </c>
      <c r="G97" s="98">
        <v>44.2</v>
      </c>
      <c r="H97" s="98">
        <v>25.5</v>
      </c>
      <c r="I97" s="98">
        <v>64.900000000000006</v>
      </c>
      <c r="J97" s="98">
        <v>121.5</v>
      </c>
      <c r="K97" s="111">
        <v>256.10000000000002</v>
      </c>
      <c r="L97" s="98">
        <v>44.1</v>
      </c>
      <c r="M97" s="98">
        <v>152.1</v>
      </c>
      <c r="N97" s="98">
        <v>129</v>
      </c>
      <c r="O97" s="6"/>
    </row>
    <row r="98" spans="1:15" ht="16.5" x14ac:dyDescent="0.2">
      <c r="A98" s="291" t="s">
        <v>275</v>
      </c>
      <c r="B98" s="103">
        <v>7.5</v>
      </c>
      <c r="C98" s="104">
        <v>17.100000000000001</v>
      </c>
      <c r="D98" s="104">
        <v>1.1000000000000001</v>
      </c>
      <c r="E98" s="276">
        <v>11.9</v>
      </c>
      <c r="F98" s="109">
        <v>37.6</v>
      </c>
      <c r="G98" s="105">
        <v>-1.2</v>
      </c>
      <c r="H98" s="105">
        <v>-0.9</v>
      </c>
      <c r="I98" s="105">
        <v>6.6</v>
      </c>
      <c r="J98" s="105">
        <v>-5.8</v>
      </c>
      <c r="K98" s="109">
        <v>-1.3</v>
      </c>
      <c r="L98" s="105">
        <v>16.399999999999999</v>
      </c>
      <c r="M98" s="105">
        <v>1.4</v>
      </c>
      <c r="N98" s="105">
        <v>17.100000000000001</v>
      </c>
      <c r="O98" s="6"/>
    </row>
    <row r="99" spans="1:15" ht="15" x14ac:dyDescent="0.25">
      <c r="A99" s="487" t="s">
        <v>118</v>
      </c>
      <c r="B99" s="488">
        <v>92</v>
      </c>
      <c r="C99" s="490">
        <v>37.9</v>
      </c>
      <c r="D99" s="490">
        <v>20.9</v>
      </c>
      <c r="E99" s="490">
        <v>50.5</v>
      </c>
      <c r="F99" s="304">
        <v>201.3</v>
      </c>
      <c r="G99" s="490">
        <v>43</v>
      </c>
      <c r="H99" s="490">
        <v>24.6</v>
      </c>
      <c r="I99" s="490">
        <v>71.5</v>
      </c>
      <c r="J99" s="490">
        <v>115.7</v>
      </c>
      <c r="K99" s="304">
        <v>254.8</v>
      </c>
      <c r="L99" s="490">
        <v>60.5</v>
      </c>
      <c r="M99" s="490">
        <v>153.5</v>
      </c>
      <c r="N99" s="490">
        <v>146.1</v>
      </c>
      <c r="O99" s="6"/>
    </row>
    <row r="100" spans="1:15" x14ac:dyDescent="0.2">
      <c r="A100" s="334" t="s">
        <v>119</v>
      </c>
      <c r="B100" s="322">
        <v>0.68</v>
      </c>
      <c r="C100" s="323">
        <v>0.253</v>
      </c>
      <c r="D100" s="323">
        <v>0.16200000000000001</v>
      </c>
      <c r="E100" s="323">
        <v>0.20499999999999999</v>
      </c>
      <c r="F100" s="324">
        <v>0.30499999999999999</v>
      </c>
      <c r="G100" s="325">
        <v>0.20300000000000001</v>
      </c>
      <c r="H100" s="325">
        <v>0.152</v>
      </c>
      <c r="I100" s="325">
        <v>0.42199999999999999</v>
      </c>
      <c r="J100" s="325">
        <v>0.40100000000000002</v>
      </c>
      <c r="K100" s="324">
        <v>0.30599999999999999</v>
      </c>
      <c r="L100" s="325">
        <v>0.28699999999999998</v>
      </c>
      <c r="M100" s="325">
        <v>0.63100000000000001</v>
      </c>
      <c r="N100" s="325">
        <v>0.65300000000000002</v>
      </c>
      <c r="O100" s="6"/>
    </row>
    <row r="101" spans="1:15" x14ac:dyDescent="0.2">
      <c r="A101" s="291"/>
      <c r="B101" s="307"/>
      <c r="C101" s="308"/>
      <c r="D101" s="93"/>
      <c r="E101" s="93"/>
      <c r="F101" s="309"/>
      <c r="G101" s="319"/>
      <c r="H101" s="93"/>
      <c r="I101" s="93"/>
      <c r="J101" s="93"/>
      <c r="K101" s="309"/>
      <c r="L101" s="93"/>
      <c r="M101" s="93"/>
      <c r="N101" s="93"/>
      <c r="O101" s="6"/>
    </row>
    <row r="102" spans="1:15" x14ac:dyDescent="0.2">
      <c r="A102" s="291" t="s">
        <v>123</v>
      </c>
      <c r="B102" s="313">
        <v>220.5</v>
      </c>
      <c r="C102" s="314">
        <v>169</v>
      </c>
      <c r="D102" s="314">
        <v>150.1</v>
      </c>
      <c r="E102" s="314">
        <v>212.3</v>
      </c>
      <c r="F102" s="315">
        <v>751.9</v>
      </c>
      <c r="G102" s="316">
        <v>202.8</v>
      </c>
      <c r="H102" s="316">
        <v>153.6</v>
      </c>
      <c r="I102" s="316">
        <v>214.7</v>
      </c>
      <c r="J102" s="316">
        <v>306.8</v>
      </c>
      <c r="K102" s="315">
        <v>877.9</v>
      </c>
      <c r="L102" s="316">
        <v>225.8</v>
      </c>
      <c r="M102" s="316">
        <v>384.6</v>
      </c>
      <c r="N102" s="316">
        <v>358</v>
      </c>
      <c r="O102" s="6"/>
    </row>
    <row r="103" spans="1:15" x14ac:dyDescent="0.2">
      <c r="A103" s="334" t="s">
        <v>124</v>
      </c>
      <c r="B103" s="330">
        <v>0.41699999999999998</v>
      </c>
      <c r="C103" s="331">
        <v>0.224</v>
      </c>
      <c r="D103" s="331">
        <v>0.13900000000000001</v>
      </c>
      <c r="E103" s="331">
        <v>0.23799999999999999</v>
      </c>
      <c r="F103" s="332">
        <v>0.26800000000000002</v>
      </c>
      <c r="G103" s="333">
        <v>0.21199999999999999</v>
      </c>
      <c r="H103" s="333">
        <v>0.16</v>
      </c>
      <c r="I103" s="333">
        <v>0.33300000000000002</v>
      </c>
      <c r="J103" s="333">
        <v>0.377</v>
      </c>
      <c r="K103" s="332">
        <v>0.28999999999999998</v>
      </c>
      <c r="L103" s="333">
        <v>0.26800000000000002</v>
      </c>
      <c r="M103" s="333">
        <v>0.39900000000000002</v>
      </c>
      <c r="N103" s="333">
        <v>0.40799999999999997</v>
      </c>
      <c r="O103" s="6"/>
    </row>
    <row r="104" spans="1:15" ht="6" customHeight="1" x14ac:dyDescent="0.2">
      <c r="A104" s="317"/>
      <c r="B104" s="187"/>
      <c r="C104" s="93"/>
      <c r="D104" s="93"/>
      <c r="E104" s="93"/>
      <c r="F104" s="88"/>
      <c r="G104" s="93"/>
      <c r="H104" s="93"/>
      <c r="I104" s="93"/>
      <c r="J104" s="93"/>
      <c r="K104" s="88"/>
      <c r="L104" s="93"/>
      <c r="M104" s="93"/>
      <c r="N104" s="93"/>
      <c r="O104" s="6"/>
    </row>
    <row r="105" spans="1:15" ht="15" x14ac:dyDescent="0.2">
      <c r="A105" s="339" t="s">
        <v>125</v>
      </c>
      <c r="B105" s="343"/>
      <c r="C105" s="344"/>
      <c r="D105" s="344"/>
      <c r="E105" s="344"/>
      <c r="F105" s="346"/>
      <c r="G105" s="344"/>
      <c r="H105" s="344"/>
      <c r="I105" s="344"/>
      <c r="J105" s="344"/>
      <c r="K105" s="346"/>
      <c r="L105" s="344"/>
      <c r="M105" s="344"/>
      <c r="N105" s="344"/>
    </row>
    <row r="106" spans="1:15" ht="21.6" customHeight="1" x14ac:dyDescent="0.25">
      <c r="A106" s="214" t="s">
        <v>84</v>
      </c>
      <c r="B106" s="97">
        <v>-5.6</v>
      </c>
      <c r="C106" s="102">
        <v>-4.4000000000000004</v>
      </c>
      <c r="D106" s="102">
        <v>-4.2</v>
      </c>
      <c r="E106" s="102">
        <v>-8.8000000000000007</v>
      </c>
      <c r="F106" s="111">
        <v>-23</v>
      </c>
      <c r="G106" s="169">
        <v>-9.5</v>
      </c>
      <c r="H106" s="169">
        <v>-4.9000000000000004</v>
      </c>
      <c r="I106" s="169">
        <v>-5.8</v>
      </c>
      <c r="J106" s="169">
        <v>-7.8</v>
      </c>
      <c r="K106" s="111">
        <v>-28</v>
      </c>
      <c r="L106" s="169">
        <v>-6.1</v>
      </c>
      <c r="M106" s="169">
        <v>-4.5</v>
      </c>
      <c r="N106" s="169">
        <v>-4.8</v>
      </c>
    </row>
    <row r="107" spans="1:15" x14ac:dyDescent="0.2">
      <c r="A107" s="302" t="s">
        <v>16</v>
      </c>
      <c r="B107" s="100">
        <v>0</v>
      </c>
      <c r="C107" s="101">
        <v>0</v>
      </c>
      <c r="D107" s="101">
        <v>0</v>
      </c>
      <c r="E107" s="101">
        <v>0</v>
      </c>
      <c r="F107" s="112">
        <v>0</v>
      </c>
      <c r="G107" s="17">
        <v>0</v>
      </c>
      <c r="H107" s="17">
        <v>0</v>
      </c>
      <c r="I107" s="17">
        <v>0</v>
      </c>
      <c r="J107" s="17">
        <v>0</v>
      </c>
      <c r="K107" s="112">
        <v>0</v>
      </c>
      <c r="L107" s="17">
        <v>0</v>
      </c>
      <c r="M107" s="17">
        <v>0</v>
      </c>
      <c r="N107" s="17">
        <v>0</v>
      </c>
    </row>
    <row r="108" spans="1:15" ht="15" x14ac:dyDescent="0.25">
      <c r="A108" s="303" t="s">
        <v>17</v>
      </c>
      <c r="B108" s="97">
        <v>-5.6</v>
      </c>
      <c r="C108" s="102">
        <v>-4.4000000000000004</v>
      </c>
      <c r="D108" s="102">
        <v>-4.2</v>
      </c>
      <c r="E108" s="102">
        <v>-8.8000000000000007</v>
      </c>
      <c r="F108" s="111">
        <v>-23</v>
      </c>
      <c r="G108" s="98">
        <v>-9.5</v>
      </c>
      <c r="H108" s="98">
        <v>-4.9000000000000004</v>
      </c>
      <c r="I108" s="98">
        <v>-5.8</v>
      </c>
      <c r="J108" s="98">
        <v>-7.8</v>
      </c>
      <c r="K108" s="111">
        <v>-28</v>
      </c>
      <c r="L108" s="98">
        <v>-6.1</v>
      </c>
      <c r="M108" s="98">
        <v>-4.5</v>
      </c>
      <c r="N108" s="98">
        <v>-4.8</v>
      </c>
    </row>
    <row r="109" spans="1:15" x14ac:dyDescent="0.2">
      <c r="A109" s="291"/>
      <c r="B109" s="103"/>
      <c r="C109" s="104"/>
      <c r="D109" s="276"/>
      <c r="E109" s="276"/>
      <c r="F109" s="109"/>
      <c r="G109" s="319"/>
      <c r="H109" s="93"/>
      <c r="I109" s="93"/>
      <c r="J109" s="93"/>
      <c r="K109" s="109"/>
      <c r="L109" s="93"/>
      <c r="M109" s="93"/>
      <c r="N109" s="93"/>
    </row>
    <row r="110" spans="1:15" x14ac:dyDescent="0.2">
      <c r="A110" s="291" t="s">
        <v>18</v>
      </c>
      <c r="B110" s="103">
        <v>-5.4</v>
      </c>
      <c r="C110" s="104">
        <v>-7.6</v>
      </c>
      <c r="D110" s="104">
        <v>1.5</v>
      </c>
      <c r="E110" s="128">
        <v>-0.4</v>
      </c>
      <c r="F110" s="109">
        <v>-11.9</v>
      </c>
      <c r="G110" s="105">
        <v>-8.1</v>
      </c>
      <c r="H110" s="105">
        <v>-3.6</v>
      </c>
      <c r="I110" s="105">
        <v>-3.4</v>
      </c>
      <c r="J110" s="105">
        <v>-6.2</v>
      </c>
      <c r="K110" s="109">
        <v>-21.3</v>
      </c>
      <c r="L110" s="105">
        <v>-6.8</v>
      </c>
      <c r="M110" s="105">
        <v>-1.7</v>
      </c>
      <c r="N110" s="105">
        <v>-2.8</v>
      </c>
    </row>
    <row r="111" spans="1:15" x14ac:dyDescent="0.2">
      <c r="A111" s="291" t="s">
        <v>19</v>
      </c>
      <c r="B111" s="103">
        <v>72.900000000000006</v>
      </c>
      <c r="C111" s="104">
        <v>89.6</v>
      </c>
      <c r="D111" s="104">
        <v>76.5</v>
      </c>
      <c r="E111" s="128">
        <v>82.1</v>
      </c>
      <c r="F111" s="109">
        <v>321.10000000000002</v>
      </c>
      <c r="G111" s="105">
        <v>54</v>
      </c>
      <c r="H111" s="105">
        <v>102.9</v>
      </c>
      <c r="I111" s="105">
        <v>94.9</v>
      </c>
      <c r="J111" s="105">
        <v>80.400000000000006</v>
      </c>
      <c r="K111" s="109">
        <v>332.2</v>
      </c>
      <c r="L111" s="105">
        <v>82.7</v>
      </c>
      <c r="M111" s="105">
        <v>85</v>
      </c>
      <c r="N111" s="105">
        <v>121</v>
      </c>
    </row>
    <row r="112" spans="1:15" x14ac:dyDescent="0.2">
      <c r="A112" s="291" t="s">
        <v>20</v>
      </c>
      <c r="B112" s="103">
        <v>4.8</v>
      </c>
      <c r="C112" s="105">
        <v>5.0999999999999996</v>
      </c>
      <c r="D112" s="105">
        <v>5.6</v>
      </c>
      <c r="E112" s="128">
        <v>4.5999999999999996</v>
      </c>
      <c r="F112" s="109">
        <v>20.100000000000001</v>
      </c>
      <c r="G112" s="105">
        <v>6.3</v>
      </c>
      <c r="H112" s="105">
        <v>7</v>
      </c>
      <c r="I112" s="105">
        <v>7.6</v>
      </c>
      <c r="J112" s="105">
        <v>7.6</v>
      </c>
      <c r="K112" s="109">
        <v>28.5</v>
      </c>
      <c r="L112" s="105">
        <v>7.4</v>
      </c>
      <c r="M112" s="105">
        <v>6.8</v>
      </c>
      <c r="N112" s="105">
        <v>7.1</v>
      </c>
    </row>
    <row r="113" spans="1:14" x14ac:dyDescent="0.2">
      <c r="A113" s="302" t="s">
        <v>21</v>
      </c>
      <c r="B113" s="100">
        <v>0</v>
      </c>
      <c r="C113" s="101">
        <v>0</v>
      </c>
      <c r="D113" s="101">
        <v>0</v>
      </c>
      <c r="E113" s="284">
        <v>0</v>
      </c>
      <c r="F113" s="112">
        <v>0</v>
      </c>
      <c r="G113" s="101">
        <v>0</v>
      </c>
      <c r="H113" s="101">
        <v>0</v>
      </c>
      <c r="I113" s="101">
        <v>0</v>
      </c>
      <c r="J113" s="101">
        <v>0</v>
      </c>
      <c r="K113" s="112">
        <v>0</v>
      </c>
      <c r="L113" s="101">
        <v>0</v>
      </c>
      <c r="M113" s="101">
        <v>0</v>
      </c>
      <c r="N113" s="101">
        <v>0</v>
      </c>
    </row>
    <row r="114" spans="1:14" x14ac:dyDescent="0.2">
      <c r="A114" s="291" t="s">
        <v>22</v>
      </c>
      <c r="B114" s="103">
        <v>72.3</v>
      </c>
      <c r="C114" s="104">
        <v>87.1</v>
      </c>
      <c r="D114" s="104">
        <v>83.6</v>
      </c>
      <c r="E114" s="104">
        <v>86.3</v>
      </c>
      <c r="F114" s="109">
        <v>329.3</v>
      </c>
      <c r="G114" s="105">
        <v>52.2</v>
      </c>
      <c r="H114" s="105">
        <v>106.3</v>
      </c>
      <c r="I114" s="105">
        <v>99.1</v>
      </c>
      <c r="J114" s="105">
        <v>81.8</v>
      </c>
      <c r="K114" s="109">
        <v>339.4</v>
      </c>
      <c r="L114" s="105">
        <v>83.3</v>
      </c>
      <c r="M114" s="105">
        <v>90.1</v>
      </c>
      <c r="N114" s="105">
        <v>125.3</v>
      </c>
    </row>
    <row r="115" spans="1:14" x14ac:dyDescent="0.2">
      <c r="A115" s="291"/>
      <c r="B115" s="103"/>
      <c r="C115" s="104"/>
      <c r="D115" s="276"/>
      <c r="E115" s="128"/>
      <c r="F115" s="109"/>
      <c r="G115" s="105"/>
      <c r="H115" s="105"/>
      <c r="I115" s="105"/>
      <c r="J115" s="105"/>
      <c r="K115" s="109"/>
      <c r="L115" s="105"/>
      <c r="M115" s="105"/>
      <c r="N115" s="105"/>
    </row>
    <row r="116" spans="1:14" x14ac:dyDescent="0.2">
      <c r="A116" s="291" t="s">
        <v>23</v>
      </c>
      <c r="B116" s="103">
        <v>0</v>
      </c>
      <c r="C116" s="104">
        <v>0</v>
      </c>
      <c r="D116" s="276">
        <v>0</v>
      </c>
      <c r="E116" s="128">
        <v>0</v>
      </c>
      <c r="F116" s="109">
        <v>0</v>
      </c>
      <c r="G116" s="105">
        <v>0</v>
      </c>
      <c r="H116" s="105">
        <v>0</v>
      </c>
      <c r="I116" s="105">
        <v>0</v>
      </c>
      <c r="J116" s="105">
        <v>0</v>
      </c>
      <c r="K116" s="109">
        <v>0</v>
      </c>
      <c r="L116" s="105">
        <v>0</v>
      </c>
      <c r="M116" s="105">
        <v>0</v>
      </c>
      <c r="N116" s="105">
        <v>0</v>
      </c>
    </row>
    <row r="117" spans="1:14" x14ac:dyDescent="0.2">
      <c r="A117" s="291"/>
      <c r="B117" s="103"/>
      <c r="C117" s="104"/>
      <c r="D117" s="276"/>
      <c r="E117" s="128"/>
      <c r="F117" s="109"/>
      <c r="G117" s="105"/>
      <c r="H117" s="105"/>
      <c r="I117" s="105"/>
      <c r="J117" s="105"/>
      <c r="K117" s="109"/>
      <c r="L117" s="105"/>
      <c r="M117" s="105"/>
      <c r="N117" s="105"/>
    </row>
    <row r="118" spans="1:14" x14ac:dyDescent="0.2">
      <c r="A118" s="291" t="s">
        <v>126</v>
      </c>
      <c r="B118" s="103">
        <v>-77.900000000000006</v>
      </c>
      <c r="C118" s="104">
        <v>-91.6</v>
      </c>
      <c r="D118" s="104">
        <v>-87.9</v>
      </c>
      <c r="E118" s="105">
        <v>-95.1</v>
      </c>
      <c r="F118" s="109">
        <v>-352.3</v>
      </c>
      <c r="G118" s="105">
        <v>-61.7</v>
      </c>
      <c r="H118" s="105">
        <v>-111.2</v>
      </c>
      <c r="I118" s="105">
        <v>-104.8</v>
      </c>
      <c r="J118" s="105">
        <v>-89.5</v>
      </c>
      <c r="K118" s="109">
        <v>-367.4</v>
      </c>
      <c r="L118" s="105">
        <v>-89.4</v>
      </c>
      <c r="M118" s="105">
        <v>-94.6</v>
      </c>
      <c r="N118" s="105">
        <v>-130.1</v>
      </c>
    </row>
    <row r="119" spans="1:14" x14ac:dyDescent="0.2">
      <c r="A119" s="291"/>
      <c r="B119" s="103"/>
      <c r="C119" s="104"/>
      <c r="D119" s="276"/>
      <c r="E119" s="276"/>
      <c r="F119" s="109">
        <v>0</v>
      </c>
      <c r="G119" s="105"/>
      <c r="H119" s="105"/>
      <c r="I119" s="105"/>
      <c r="J119" s="105"/>
      <c r="K119" s="109">
        <v>0</v>
      </c>
      <c r="L119" s="105"/>
      <c r="M119" s="105"/>
      <c r="N119" s="105"/>
    </row>
    <row r="120" spans="1:14" x14ac:dyDescent="0.2">
      <c r="A120" s="291" t="s">
        <v>57</v>
      </c>
      <c r="B120" s="103">
        <v>-0.4</v>
      </c>
      <c r="C120" s="104">
        <v>1.4</v>
      </c>
      <c r="D120" s="104">
        <v>2.2000000000000002</v>
      </c>
      <c r="E120" s="276">
        <v>0.2</v>
      </c>
      <c r="F120" s="109">
        <v>3.4</v>
      </c>
      <c r="G120" s="105">
        <v>0.2</v>
      </c>
      <c r="H120" s="105">
        <v>-2.7</v>
      </c>
      <c r="I120" s="105">
        <v>0</v>
      </c>
      <c r="J120" s="105">
        <v>0.6</v>
      </c>
      <c r="K120" s="109">
        <v>-1.9</v>
      </c>
      <c r="L120" s="105">
        <v>26.1</v>
      </c>
      <c r="M120" s="105">
        <v>11.4</v>
      </c>
      <c r="N120" s="105">
        <v>-13</v>
      </c>
    </row>
    <row r="121" spans="1:14" x14ac:dyDescent="0.2">
      <c r="A121" s="291" t="s">
        <v>114</v>
      </c>
      <c r="B121" s="103">
        <v>1.6</v>
      </c>
      <c r="C121" s="104">
        <v>1.4</v>
      </c>
      <c r="D121" s="104">
        <v>2.2000000000000002</v>
      </c>
      <c r="E121" s="276">
        <v>2</v>
      </c>
      <c r="F121" s="109">
        <v>7.2</v>
      </c>
      <c r="G121" s="105">
        <v>-0.6</v>
      </c>
      <c r="H121" s="105">
        <v>4.4000000000000004</v>
      </c>
      <c r="I121" s="105">
        <v>7.2</v>
      </c>
      <c r="J121" s="105">
        <v>2.4</v>
      </c>
      <c r="K121" s="109">
        <v>13.4</v>
      </c>
      <c r="L121" s="105">
        <v>2</v>
      </c>
      <c r="M121" s="105">
        <v>6.9</v>
      </c>
      <c r="N121" s="105">
        <v>17.2</v>
      </c>
    </row>
    <row r="122" spans="1:14" ht="28.5" x14ac:dyDescent="0.2">
      <c r="A122" s="291" t="s">
        <v>121</v>
      </c>
      <c r="B122" s="107">
        <v>0</v>
      </c>
      <c r="C122" s="108">
        <v>0</v>
      </c>
      <c r="D122" s="108">
        <v>0</v>
      </c>
      <c r="E122" s="276">
        <v>0</v>
      </c>
      <c r="F122" s="305">
        <v>0</v>
      </c>
      <c r="G122" s="306">
        <v>0</v>
      </c>
      <c r="H122" s="306">
        <v>0</v>
      </c>
      <c r="I122" s="306">
        <v>0</v>
      </c>
      <c r="J122" s="306">
        <v>0</v>
      </c>
      <c r="K122" s="305">
        <v>0</v>
      </c>
      <c r="L122" s="306">
        <v>0</v>
      </c>
      <c r="M122" s="306">
        <v>0</v>
      </c>
      <c r="N122" s="306">
        <v>0</v>
      </c>
    </row>
    <row r="123" spans="1:14" x14ac:dyDescent="0.2">
      <c r="A123" s="291" t="s">
        <v>59</v>
      </c>
      <c r="B123" s="103">
        <v>4.8</v>
      </c>
      <c r="C123" s="105">
        <v>5.0999999999999996</v>
      </c>
      <c r="D123" s="105">
        <v>5.6</v>
      </c>
      <c r="E123" s="128">
        <v>4.5999999999999996</v>
      </c>
      <c r="F123" s="109">
        <v>20.100000000000001</v>
      </c>
      <c r="G123" s="105">
        <v>6.3</v>
      </c>
      <c r="H123" s="105">
        <v>7</v>
      </c>
      <c r="I123" s="105">
        <v>7.6</v>
      </c>
      <c r="J123" s="105">
        <v>7.6</v>
      </c>
      <c r="K123" s="109">
        <v>28.5</v>
      </c>
      <c r="L123" s="105">
        <v>7.4</v>
      </c>
      <c r="M123" s="105">
        <v>6.8</v>
      </c>
      <c r="N123" s="105">
        <v>7.1</v>
      </c>
    </row>
    <row r="124" spans="1:14" x14ac:dyDescent="0.2">
      <c r="A124" s="302" t="s">
        <v>116</v>
      </c>
      <c r="B124" s="100">
        <v>0</v>
      </c>
      <c r="C124" s="101">
        <v>0</v>
      </c>
      <c r="D124" s="101">
        <v>0</v>
      </c>
      <c r="E124" s="284">
        <v>0</v>
      </c>
      <c r="F124" s="112">
        <v>0</v>
      </c>
      <c r="G124" s="101">
        <v>0</v>
      </c>
      <c r="H124" s="101">
        <v>0</v>
      </c>
      <c r="I124" s="101">
        <v>0</v>
      </c>
      <c r="J124" s="101">
        <v>0</v>
      </c>
      <c r="K124" s="112">
        <v>0</v>
      </c>
      <c r="L124" s="101">
        <v>0</v>
      </c>
      <c r="M124" s="101">
        <v>0</v>
      </c>
      <c r="N124" s="101">
        <v>0</v>
      </c>
    </row>
    <row r="125" spans="1:14" ht="15" x14ac:dyDescent="0.25">
      <c r="A125" s="303" t="s">
        <v>35</v>
      </c>
      <c r="B125" s="97">
        <v>-71.900000000000006</v>
      </c>
      <c r="C125" s="98">
        <v>-83.7</v>
      </c>
      <c r="D125" s="98">
        <v>-77.900000000000006</v>
      </c>
      <c r="E125" s="490">
        <v>-88.3</v>
      </c>
      <c r="F125" s="111">
        <v>-321.60000000000002</v>
      </c>
      <c r="G125" s="98">
        <v>-55.8</v>
      </c>
      <c r="H125" s="98">
        <v>-102.5</v>
      </c>
      <c r="I125" s="98">
        <v>-90</v>
      </c>
      <c r="J125" s="98">
        <v>-78.900000000000006</v>
      </c>
      <c r="K125" s="111">
        <v>-327.39999999999998</v>
      </c>
      <c r="L125" s="98">
        <v>-53.9</v>
      </c>
      <c r="M125" s="98">
        <v>-69.5</v>
      </c>
      <c r="N125" s="98">
        <v>-118.8</v>
      </c>
    </row>
    <row r="126" spans="1:14" ht="16.5" x14ac:dyDescent="0.2">
      <c r="A126" s="291" t="s">
        <v>275</v>
      </c>
      <c r="B126" s="103">
        <v>6.7</v>
      </c>
      <c r="C126" s="105">
        <v>4.4000000000000004</v>
      </c>
      <c r="D126" s="105">
        <v>0</v>
      </c>
      <c r="E126" s="128">
        <v>6.9</v>
      </c>
      <c r="F126" s="109">
        <v>18</v>
      </c>
      <c r="G126" s="128">
        <v>3.2</v>
      </c>
      <c r="H126" s="128">
        <v>15.5</v>
      </c>
      <c r="I126" s="128">
        <v>12.9</v>
      </c>
      <c r="J126" s="128">
        <v>11</v>
      </c>
      <c r="K126" s="109">
        <v>42.6</v>
      </c>
      <c r="L126" s="128">
        <v>0</v>
      </c>
      <c r="M126" s="128">
        <v>0</v>
      </c>
      <c r="N126" s="128">
        <v>0</v>
      </c>
    </row>
    <row r="127" spans="1:14" ht="15" x14ac:dyDescent="0.25">
      <c r="A127" s="487" t="s">
        <v>127</v>
      </c>
      <c r="B127" s="488">
        <v>-65.2</v>
      </c>
      <c r="C127" s="490">
        <v>-79.3</v>
      </c>
      <c r="D127" s="490">
        <v>-77.900000000000006</v>
      </c>
      <c r="E127" s="490">
        <v>-81.400000000000006</v>
      </c>
      <c r="F127" s="304">
        <v>-303.60000000000002</v>
      </c>
      <c r="G127" s="490">
        <v>-52.6</v>
      </c>
      <c r="H127" s="490">
        <v>-87</v>
      </c>
      <c r="I127" s="490">
        <v>-77.099999999999994</v>
      </c>
      <c r="J127" s="490">
        <v>-67.900000000000006</v>
      </c>
      <c r="K127" s="304">
        <v>-284.8</v>
      </c>
      <c r="L127" s="490">
        <v>-53.9</v>
      </c>
      <c r="M127" s="490">
        <v>-69.5</v>
      </c>
      <c r="N127" s="490">
        <v>-118.8</v>
      </c>
    </row>
    <row r="128" spans="1:14" x14ac:dyDescent="0.2">
      <c r="A128" s="291"/>
      <c r="B128" s="170"/>
      <c r="C128" s="170"/>
      <c r="D128" s="170"/>
      <c r="E128" s="170"/>
      <c r="F128" s="170"/>
      <c r="G128" s="170"/>
      <c r="H128" s="170"/>
      <c r="I128" s="170"/>
      <c r="J128" s="170"/>
      <c r="K128" s="170"/>
      <c r="L128" s="170"/>
      <c r="M128" s="170"/>
      <c r="N128" s="170"/>
    </row>
    <row r="129" spans="1:14" x14ac:dyDescent="0.2">
      <c r="A129" s="291"/>
      <c r="B129" s="310"/>
      <c r="C129" s="310"/>
      <c r="D129" s="310"/>
      <c r="E129" s="310"/>
      <c r="F129" s="310"/>
      <c r="G129" s="310"/>
      <c r="H129" s="310"/>
      <c r="I129" s="310"/>
      <c r="J129" s="310"/>
      <c r="K129" s="310"/>
      <c r="L129" s="310"/>
      <c r="M129" s="310"/>
      <c r="N129" s="310"/>
    </row>
    <row r="130" spans="1:14" x14ac:dyDescent="0.2">
      <c r="A130" s="294" t="s">
        <v>128</v>
      </c>
      <c r="B130" s="93"/>
      <c r="C130" s="93"/>
      <c r="D130" s="93"/>
      <c r="E130" s="93"/>
      <c r="F130" s="93"/>
      <c r="G130" s="93"/>
      <c r="H130" s="93"/>
      <c r="I130" s="93"/>
      <c r="J130" s="93"/>
      <c r="K130" s="93"/>
      <c r="L130" s="93"/>
      <c r="M130" s="93"/>
      <c r="N130" s="93"/>
    </row>
    <row r="131" spans="1:14" x14ac:dyDescent="0.2">
      <c r="A131" s="321" t="s">
        <v>129</v>
      </c>
      <c r="B131" s="93"/>
      <c r="C131" s="93"/>
      <c r="D131" s="93"/>
      <c r="E131" s="93"/>
      <c r="F131" s="93"/>
      <c r="G131" s="93"/>
      <c r="H131" s="93"/>
      <c r="I131" s="93"/>
      <c r="J131" s="93"/>
      <c r="K131" s="93"/>
      <c r="L131" s="93"/>
      <c r="M131" s="93"/>
      <c r="N131" s="93"/>
    </row>
    <row r="132" spans="1:14" x14ac:dyDescent="0.2">
      <c r="A132" s="16" t="s">
        <v>7</v>
      </c>
    </row>
    <row r="133" spans="1:14" x14ac:dyDescent="0.2">
      <c r="A133" s="13" t="s">
        <v>7</v>
      </c>
    </row>
  </sheetData>
  <pageMargins left="0.45" right="0.45" top="0.75" bottom="0.25" header="0.3" footer="0.05"/>
  <pageSetup paperSize="5" scale="54" fitToHeight="2" orientation="landscape" r:id="rId1"/>
  <rowBreaks count="1" manualBreakCount="1">
    <brk id="7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theme="2" tint="-0.499984740745262"/>
  </sheetPr>
  <dimension ref="A1:V154"/>
  <sheetViews>
    <sheetView showGridLines="0" zoomScaleNormal="100" zoomScaleSheetLayoutView="90" workbookViewId="0">
      <pane xSplit="1" ySplit="3" topLeftCell="B115" activePane="bottomRight" state="frozen"/>
      <selection pane="topRight" activeCell="B1" sqref="B1"/>
      <selection pane="bottomLeft" activeCell="A4" sqref="A4"/>
      <selection pane="bottomRight" activeCell="A161" sqref="A161"/>
    </sheetView>
  </sheetViews>
  <sheetFormatPr defaultColWidth="9.140625" defaultRowHeight="14.25" x14ac:dyDescent="0.2"/>
  <cols>
    <col min="1" max="1" width="59.5703125" style="9" customWidth="1"/>
    <col min="2" max="5" width="9.7109375" style="5" customWidth="1"/>
    <col min="6" max="6" width="10.7109375" style="5" customWidth="1"/>
    <col min="7" max="7" width="9.140625" style="5"/>
    <col min="8" max="8" width="9.140625" style="475" bestFit="1" customWidth="1"/>
    <col min="9" max="10" width="9.140625" style="475" customWidth="1"/>
    <col min="11" max="11" width="10.42578125" style="475" bestFit="1" customWidth="1"/>
    <col min="12" max="12" width="9.28515625" style="475" bestFit="1" customWidth="1"/>
    <col min="13" max="13" width="9.140625" style="475" customWidth="1"/>
    <col min="14" max="14" width="9.140625" style="475"/>
    <col min="15" max="16384" width="9.140625" style="5"/>
  </cols>
  <sheetData>
    <row r="1" spans="1:17" ht="15" x14ac:dyDescent="0.25">
      <c r="A1" s="242" t="s">
        <v>130</v>
      </c>
      <c r="B1" s="163"/>
      <c r="O1" s="152"/>
    </row>
    <row r="2" spans="1:17" x14ac:dyDescent="0.2">
      <c r="A2" s="4" t="s">
        <v>6</v>
      </c>
    </row>
    <row r="3" spans="1:17" ht="15" x14ac:dyDescent="0.25">
      <c r="A3" s="8"/>
      <c r="B3" s="198" t="s">
        <v>66</v>
      </c>
      <c r="C3" s="189" t="s">
        <v>67</v>
      </c>
      <c r="D3" s="189" t="s">
        <v>68</v>
      </c>
      <c r="E3" s="189" t="s">
        <v>69</v>
      </c>
      <c r="F3" s="199">
        <v>2019</v>
      </c>
      <c r="G3" s="198" t="s">
        <v>70</v>
      </c>
      <c r="H3" s="189" t="s">
        <v>71</v>
      </c>
      <c r="I3" s="189" t="s">
        <v>72</v>
      </c>
      <c r="J3" s="189" t="s">
        <v>73</v>
      </c>
      <c r="K3" s="199">
        <v>2020</v>
      </c>
      <c r="L3" s="189" t="s">
        <v>74</v>
      </c>
      <c r="M3" s="189" t="s">
        <v>75</v>
      </c>
      <c r="N3" s="189" t="s">
        <v>76</v>
      </c>
    </row>
    <row r="4" spans="1:17" ht="15" x14ac:dyDescent="0.2">
      <c r="A4" s="339" t="s">
        <v>131</v>
      </c>
      <c r="B4" s="343"/>
      <c r="C4" s="344"/>
      <c r="D4" s="344"/>
      <c r="E4" s="345"/>
      <c r="F4" s="346"/>
      <c r="G4" s="343"/>
      <c r="H4" s="344"/>
      <c r="I4" s="344"/>
      <c r="J4" s="344"/>
      <c r="K4" s="346"/>
      <c r="L4" s="344"/>
      <c r="M4" s="344"/>
      <c r="N4" s="344"/>
    </row>
    <row r="5" spans="1:17" ht="15" x14ac:dyDescent="0.25">
      <c r="A5" s="214" t="s">
        <v>84</v>
      </c>
      <c r="B5" s="97">
        <v>3075.2</v>
      </c>
      <c r="C5" s="98">
        <v>3533.9</v>
      </c>
      <c r="D5" s="98">
        <v>3631.5</v>
      </c>
      <c r="E5" s="186">
        <v>4439.3</v>
      </c>
      <c r="F5" s="111">
        <v>14679.9</v>
      </c>
      <c r="G5" s="159">
        <v>3431.3</v>
      </c>
      <c r="H5" s="169">
        <v>2987.7</v>
      </c>
      <c r="I5" s="169">
        <v>3248.5</v>
      </c>
      <c r="J5" s="169">
        <v>4123</v>
      </c>
      <c r="K5" s="111">
        <v>13790.5</v>
      </c>
      <c r="L5" s="169">
        <v>3359</v>
      </c>
      <c r="M5" s="169">
        <v>3911.7</v>
      </c>
      <c r="N5" s="169">
        <v>4173</v>
      </c>
      <c r="Q5" s="6"/>
    </row>
    <row r="6" spans="1:17" x14ac:dyDescent="0.2">
      <c r="A6" s="302" t="s">
        <v>16</v>
      </c>
      <c r="B6" s="100">
        <v>2060.3000000000002</v>
      </c>
      <c r="C6" s="101">
        <v>2180.1999999999998</v>
      </c>
      <c r="D6" s="101">
        <v>2293.6</v>
      </c>
      <c r="E6" s="113">
        <v>2680.1</v>
      </c>
      <c r="F6" s="112">
        <v>9214.2000000000007</v>
      </c>
      <c r="G6" s="18">
        <v>2457.9</v>
      </c>
      <c r="H6" s="17">
        <v>2393.6999999999998</v>
      </c>
      <c r="I6" s="17">
        <v>2396.6</v>
      </c>
      <c r="J6" s="17">
        <v>2787.5</v>
      </c>
      <c r="K6" s="112">
        <v>10035.700000000001</v>
      </c>
      <c r="L6" s="17">
        <v>2579.9</v>
      </c>
      <c r="M6" s="17">
        <v>2546.9</v>
      </c>
      <c r="N6" s="17">
        <v>2625.3</v>
      </c>
      <c r="Q6" s="6"/>
    </row>
    <row r="7" spans="1:17" ht="15" x14ac:dyDescent="0.25">
      <c r="A7" s="303" t="s">
        <v>17</v>
      </c>
      <c r="B7" s="97">
        <v>5135.5</v>
      </c>
      <c r="C7" s="98">
        <v>5714.1</v>
      </c>
      <c r="D7" s="98">
        <v>5925.1</v>
      </c>
      <c r="E7" s="99">
        <v>7119.4</v>
      </c>
      <c r="F7" s="111">
        <v>23894.1</v>
      </c>
      <c r="G7" s="97">
        <v>5889.2</v>
      </c>
      <c r="H7" s="98">
        <v>5381.4</v>
      </c>
      <c r="I7" s="98">
        <v>5645.1</v>
      </c>
      <c r="J7" s="98">
        <v>6910.5</v>
      </c>
      <c r="K7" s="111">
        <v>23826.2</v>
      </c>
      <c r="L7" s="98">
        <v>5938.9</v>
      </c>
      <c r="M7" s="98">
        <v>6458.6</v>
      </c>
      <c r="N7" s="98">
        <v>6798.3</v>
      </c>
      <c r="Q7" s="6"/>
    </row>
    <row r="8" spans="1:17" ht="3.75" customHeight="1" x14ac:dyDescent="0.2">
      <c r="A8" s="291"/>
      <c r="B8" s="103"/>
      <c r="C8" s="105"/>
      <c r="D8" s="128"/>
      <c r="E8" s="114"/>
      <c r="F8" s="134"/>
      <c r="G8" s="187"/>
      <c r="H8" s="93"/>
      <c r="I8" s="93"/>
      <c r="J8" s="93"/>
      <c r="K8" s="134"/>
      <c r="L8" s="93"/>
      <c r="M8" s="93"/>
      <c r="N8" s="93"/>
      <c r="Q8" s="6"/>
    </row>
    <row r="9" spans="1:17" x14ac:dyDescent="0.2">
      <c r="A9" s="291" t="s">
        <v>18</v>
      </c>
      <c r="B9" s="103">
        <v>4022</v>
      </c>
      <c r="C9" s="105">
        <v>4445.8</v>
      </c>
      <c r="D9" s="105">
        <v>4687.3</v>
      </c>
      <c r="E9" s="114">
        <v>5533.8</v>
      </c>
      <c r="F9" s="109">
        <v>18688.900000000001</v>
      </c>
      <c r="G9" s="20">
        <v>4712.7</v>
      </c>
      <c r="H9" s="19">
        <v>4399.5</v>
      </c>
      <c r="I9" s="19">
        <v>4564.6000000000004</v>
      </c>
      <c r="J9" s="19">
        <v>5370.8</v>
      </c>
      <c r="K9" s="109">
        <v>19047.599999999999</v>
      </c>
      <c r="L9" s="19">
        <v>4719.5</v>
      </c>
      <c r="M9" s="19">
        <v>5016.7</v>
      </c>
      <c r="N9" s="19">
        <v>5258.9</v>
      </c>
      <c r="Q9" s="6"/>
    </row>
    <row r="10" spans="1:17" x14ac:dyDescent="0.2">
      <c r="A10" s="291" t="s">
        <v>19</v>
      </c>
      <c r="B10" s="103">
        <v>792.9</v>
      </c>
      <c r="C10" s="105">
        <v>877.4</v>
      </c>
      <c r="D10" s="105">
        <v>809.6</v>
      </c>
      <c r="E10" s="114">
        <v>956.1</v>
      </c>
      <c r="F10" s="109">
        <v>3436</v>
      </c>
      <c r="G10" s="20">
        <v>790.1</v>
      </c>
      <c r="H10" s="19">
        <v>770.8</v>
      </c>
      <c r="I10" s="19">
        <v>794.2</v>
      </c>
      <c r="J10" s="19">
        <v>951.1</v>
      </c>
      <c r="K10" s="109">
        <v>3306.2</v>
      </c>
      <c r="L10" s="19">
        <v>828.3</v>
      </c>
      <c r="M10" s="19">
        <v>957.2</v>
      </c>
      <c r="N10" s="19">
        <v>1025.7</v>
      </c>
      <c r="Q10" s="6"/>
    </row>
    <row r="11" spans="1:17" x14ac:dyDescent="0.2">
      <c r="A11" s="291" t="s">
        <v>20</v>
      </c>
      <c r="B11" s="103">
        <v>105.8</v>
      </c>
      <c r="C11" s="105">
        <v>106.5</v>
      </c>
      <c r="D11" s="105">
        <v>111.6</v>
      </c>
      <c r="E11" s="114">
        <v>115.4</v>
      </c>
      <c r="F11" s="109">
        <v>439.3</v>
      </c>
      <c r="G11" s="20">
        <v>113.8</v>
      </c>
      <c r="H11" s="19">
        <v>116.4</v>
      </c>
      <c r="I11" s="19">
        <v>127.7</v>
      </c>
      <c r="J11" s="19">
        <v>143.80000000000001</v>
      </c>
      <c r="K11" s="109">
        <v>501.7</v>
      </c>
      <c r="L11" s="19">
        <v>122.1</v>
      </c>
      <c r="M11" s="19">
        <v>119.1</v>
      </c>
      <c r="N11" s="19">
        <v>122.6</v>
      </c>
      <c r="Q11" s="6"/>
    </row>
    <row r="12" spans="1:17" x14ac:dyDescent="0.2">
      <c r="A12" s="302" t="s">
        <v>21</v>
      </c>
      <c r="B12" s="100">
        <v>89</v>
      </c>
      <c r="C12" s="101">
        <v>0</v>
      </c>
      <c r="D12" s="101">
        <v>0</v>
      </c>
      <c r="E12" s="113">
        <v>0.8</v>
      </c>
      <c r="F12" s="112">
        <v>89.8</v>
      </c>
      <c r="G12" s="18">
        <v>75.2</v>
      </c>
      <c r="H12" s="17">
        <v>0</v>
      </c>
      <c r="I12" s="17">
        <v>0</v>
      </c>
      <c r="J12" s="17">
        <v>13.5</v>
      </c>
      <c r="K12" s="112">
        <v>88.7</v>
      </c>
      <c r="L12" s="17">
        <v>0</v>
      </c>
      <c r="M12" s="17">
        <v>0</v>
      </c>
      <c r="N12" s="17">
        <v>0</v>
      </c>
      <c r="Q12" s="6"/>
    </row>
    <row r="13" spans="1:17" ht="15" x14ac:dyDescent="0.25">
      <c r="A13" s="303" t="s">
        <v>22</v>
      </c>
      <c r="B13" s="97">
        <v>5009.7</v>
      </c>
      <c r="C13" s="98">
        <v>5429.7</v>
      </c>
      <c r="D13" s="98">
        <v>5608.5</v>
      </c>
      <c r="E13" s="99">
        <v>6606.1</v>
      </c>
      <c r="F13" s="111">
        <v>22654</v>
      </c>
      <c r="G13" s="97">
        <v>5691.8</v>
      </c>
      <c r="H13" s="98">
        <v>5286.7</v>
      </c>
      <c r="I13" s="98">
        <v>5486.5</v>
      </c>
      <c r="J13" s="98">
        <v>6479.2</v>
      </c>
      <c r="K13" s="111">
        <v>22944.2</v>
      </c>
      <c r="L13" s="98">
        <v>5669.9</v>
      </c>
      <c r="M13" s="98">
        <v>6093</v>
      </c>
      <c r="N13" s="98">
        <v>6407.2</v>
      </c>
      <c r="Q13" s="6"/>
    </row>
    <row r="14" spans="1:17" ht="4.3499999999999996" customHeight="1" x14ac:dyDescent="0.2">
      <c r="A14" s="291"/>
      <c r="B14" s="103"/>
      <c r="C14" s="105"/>
      <c r="D14" s="128"/>
      <c r="E14" s="114"/>
      <c r="F14" s="109"/>
      <c r="G14" s="187"/>
      <c r="H14" s="93"/>
      <c r="I14" s="93"/>
      <c r="J14" s="93"/>
      <c r="K14" s="109"/>
      <c r="L14" s="93"/>
      <c r="M14" s="93"/>
      <c r="N14" s="93"/>
      <c r="Q14" s="6"/>
    </row>
    <row r="15" spans="1:17" x14ac:dyDescent="0.2">
      <c r="A15" s="291" t="s">
        <v>113</v>
      </c>
      <c r="B15" s="103">
        <v>19.2</v>
      </c>
      <c r="C15" s="105">
        <v>0</v>
      </c>
      <c r="D15" s="105">
        <v>0</v>
      </c>
      <c r="E15" s="114">
        <v>0.5</v>
      </c>
      <c r="F15" s="109">
        <v>19.7</v>
      </c>
      <c r="G15" s="20">
        <v>22.8</v>
      </c>
      <c r="H15" s="19">
        <v>-0.5</v>
      </c>
      <c r="I15" s="19">
        <v>52.8</v>
      </c>
      <c r="J15" s="19">
        <v>12.7</v>
      </c>
      <c r="K15" s="109">
        <v>87.8</v>
      </c>
      <c r="L15" s="19">
        <v>0.2</v>
      </c>
      <c r="M15" s="19">
        <v>0.9</v>
      </c>
      <c r="N15" s="19">
        <v>18.5</v>
      </c>
      <c r="Q15" s="6"/>
    </row>
    <row r="16" spans="1:17" ht="3.6" customHeight="1" x14ac:dyDescent="0.2">
      <c r="A16" s="291"/>
      <c r="B16" s="103"/>
      <c r="C16" s="105"/>
      <c r="D16" s="128"/>
      <c r="E16" s="114"/>
      <c r="F16" s="109">
        <v>0</v>
      </c>
      <c r="G16" s="20"/>
      <c r="H16" s="19"/>
      <c r="I16" s="19"/>
      <c r="J16" s="19"/>
      <c r="K16" s="109">
        <v>0</v>
      </c>
      <c r="L16" s="19"/>
      <c r="M16" s="19"/>
      <c r="N16" s="19"/>
      <c r="Q16" s="6"/>
    </row>
    <row r="17" spans="1:17" x14ac:dyDescent="0.2">
      <c r="A17" s="291" t="s">
        <v>24</v>
      </c>
      <c r="B17" s="103">
        <v>145</v>
      </c>
      <c r="C17" s="105">
        <v>284.39999999999998</v>
      </c>
      <c r="D17" s="105">
        <v>316.60000000000002</v>
      </c>
      <c r="E17" s="124">
        <v>513.79999999999995</v>
      </c>
      <c r="F17" s="109">
        <v>1259.8</v>
      </c>
      <c r="G17" s="103">
        <v>220.2</v>
      </c>
      <c r="H17" s="105">
        <v>94.2</v>
      </c>
      <c r="I17" s="105">
        <v>211.4</v>
      </c>
      <c r="J17" s="105">
        <v>444</v>
      </c>
      <c r="K17" s="109">
        <v>969.8</v>
      </c>
      <c r="L17" s="105">
        <v>269.2</v>
      </c>
      <c r="M17" s="105">
        <v>366.5</v>
      </c>
      <c r="N17" s="105">
        <v>409.6</v>
      </c>
      <c r="O17" s="476"/>
      <c r="Q17" s="6"/>
    </row>
    <row r="18" spans="1:17" ht="3.6" customHeight="1" x14ac:dyDescent="0.2">
      <c r="A18" s="291"/>
      <c r="B18" s="103"/>
      <c r="C18" s="105"/>
      <c r="D18" s="128"/>
      <c r="E18" s="114"/>
      <c r="F18" s="109">
        <v>0</v>
      </c>
      <c r="G18" s="20"/>
      <c r="H18" s="19"/>
      <c r="I18" s="19"/>
      <c r="J18" s="19"/>
      <c r="K18" s="109">
        <v>0</v>
      </c>
      <c r="L18" s="19"/>
      <c r="M18" s="19"/>
      <c r="N18" s="19"/>
      <c r="Q18" s="6"/>
    </row>
    <row r="19" spans="1:17" x14ac:dyDescent="0.2">
      <c r="A19" s="291" t="s">
        <v>25</v>
      </c>
      <c r="B19" s="103">
        <v>72.7</v>
      </c>
      <c r="C19" s="105">
        <v>21.8</v>
      </c>
      <c r="D19" s="105">
        <v>25.8</v>
      </c>
      <c r="E19" s="114">
        <v>40.700000000000003</v>
      </c>
      <c r="F19" s="109">
        <v>161</v>
      </c>
      <c r="G19" s="20">
        <v>20.6</v>
      </c>
      <c r="H19" s="19">
        <v>19.5</v>
      </c>
      <c r="I19" s="19">
        <v>32.4</v>
      </c>
      <c r="J19" s="19">
        <v>53.7</v>
      </c>
      <c r="K19" s="109">
        <v>126.2</v>
      </c>
      <c r="L19" s="19">
        <v>83.5</v>
      </c>
      <c r="M19" s="19">
        <v>212.1</v>
      </c>
      <c r="N19" s="19">
        <v>163.80000000000001</v>
      </c>
      <c r="Q19" s="6"/>
    </row>
    <row r="20" spans="1:17" x14ac:dyDescent="0.2">
      <c r="A20" s="291" t="s">
        <v>114</v>
      </c>
      <c r="B20" s="103">
        <v>20.8</v>
      </c>
      <c r="C20" s="105">
        <v>4.3</v>
      </c>
      <c r="D20" s="105">
        <v>0.9</v>
      </c>
      <c r="E20" s="114">
        <v>2.7</v>
      </c>
      <c r="F20" s="109">
        <v>28.7</v>
      </c>
      <c r="G20" s="20">
        <v>-0.2</v>
      </c>
      <c r="H20" s="19">
        <v>5.2</v>
      </c>
      <c r="I20" s="19">
        <v>7.9</v>
      </c>
      <c r="J20" s="19">
        <v>4.4000000000000004</v>
      </c>
      <c r="K20" s="109">
        <v>17.3</v>
      </c>
      <c r="L20" s="19">
        <v>2.7</v>
      </c>
      <c r="M20" s="19">
        <v>12</v>
      </c>
      <c r="N20" s="19">
        <v>7.7</v>
      </c>
      <c r="Q20" s="6"/>
    </row>
    <row r="21" spans="1:17" x14ac:dyDescent="0.2">
      <c r="A21" s="291" t="s">
        <v>27</v>
      </c>
      <c r="B21" s="103">
        <v>21.2</v>
      </c>
      <c r="C21" s="105">
        <v>24.6</v>
      </c>
      <c r="D21" s="105">
        <v>21.8</v>
      </c>
      <c r="E21" s="114">
        <v>18</v>
      </c>
      <c r="F21" s="109">
        <v>85.6</v>
      </c>
      <c r="G21" s="20">
        <v>16</v>
      </c>
      <c r="H21" s="19">
        <v>18</v>
      </c>
      <c r="I21" s="19">
        <v>17.8</v>
      </c>
      <c r="J21" s="19">
        <v>16</v>
      </c>
      <c r="K21" s="109">
        <v>67.8</v>
      </c>
      <c r="L21" s="19">
        <v>10.1</v>
      </c>
      <c r="M21" s="19">
        <v>13.8</v>
      </c>
      <c r="N21" s="19">
        <v>11</v>
      </c>
      <c r="Q21" s="6"/>
    </row>
    <row r="22" spans="1:17" x14ac:dyDescent="0.2">
      <c r="A22" s="291" t="s">
        <v>28</v>
      </c>
      <c r="B22" s="103">
        <v>2.6</v>
      </c>
      <c r="C22" s="105">
        <v>0</v>
      </c>
      <c r="D22" s="105">
        <v>0</v>
      </c>
      <c r="E22" s="124">
        <v>0</v>
      </c>
      <c r="F22" s="109">
        <v>2.6</v>
      </c>
      <c r="G22" s="20">
        <v>0</v>
      </c>
      <c r="H22" s="19">
        <v>0</v>
      </c>
      <c r="I22" s="19">
        <v>0</v>
      </c>
      <c r="J22" s="19">
        <v>75.599999999999994</v>
      </c>
      <c r="K22" s="109">
        <v>75.599999999999994</v>
      </c>
      <c r="L22" s="19">
        <v>0</v>
      </c>
      <c r="M22" s="19">
        <v>0</v>
      </c>
      <c r="N22" s="19">
        <v>0</v>
      </c>
      <c r="Q22" s="6"/>
    </row>
    <row r="23" spans="1:17" x14ac:dyDescent="0.2">
      <c r="A23" s="302" t="s">
        <v>29</v>
      </c>
      <c r="B23" s="100">
        <v>214.7</v>
      </c>
      <c r="C23" s="101">
        <v>285.89999999999998</v>
      </c>
      <c r="D23" s="101">
        <v>321.5</v>
      </c>
      <c r="E23" s="110">
        <v>539.20000000000005</v>
      </c>
      <c r="F23" s="112">
        <v>1361.3</v>
      </c>
      <c r="G23" s="100">
        <v>224.7</v>
      </c>
      <c r="H23" s="101">
        <v>100.9</v>
      </c>
      <c r="I23" s="101">
        <v>233.9</v>
      </c>
      <c r="J23" s="101">
        <v>410.4</v>
      </c>
      <c r="K23" s="112">
        <v>969.9</v>
      </c>
      <c r="L23" s="101">
        <v>345.3</v>
      </c>
      <c r="M23" s="101">
        <v>576.79999999999995</v>
      </c>
      <c r="N23" s="101">
        <v>570.1</v>
      </c>
      <c r="O23" s="476"/>
      <c r="Q23" s="6"/>
    </row>
    <row r="24" spans="1:17" x14ac:dyDescent="0.2">
      <c r="A24" s="291" t="s">
        <v>30</v>
      </c>
      <c r="B24" s="103">
        <v>43.9</v>
      </c>
      <c r="C24" s="105">
        <v>62.5</v>
      </c>
      <c r="D24" s="105">
        <v>63.5</v>
      </c>
      <c r="E24" s="114">
        <v>-99.9</v>
      </c>
      <c r="F24" s="109">
        <v>70</v>
      </c>
      <c r="G24" s="20">
        <v>51.2</v>
      </c>
      <c r="H24" s="19">
        <v>18.8</v>
      </c>
      <c r="I24" s="19">
        <v>49.1</v>
      </c>
      <c r="J24" s="19">
        <v>95.1</v>
      </c>
      <c r="K24" s="109">
        <v>214.2</v>
      </c>
      <c r="L24" s="19">
        <v>76.3</v>
      </c>
      <c r="M24" s="19">
        <v>133.4</v>
      </c>
      <c r="N24" s="19">
        <v>133.5</v>
      </c>
      <c r="Q24" s="6"/>
    </row>
    <row r="25" spans="1:17" ht="16.5" x14ac:dyDescent="0.2">
      <c r="A25" s="302" t="s">
        <v>283</v>
      </c>
      <c r="B25" s="86">
        <v>0.21099999999999999</v>
      </c>
      <c r="C25" s="38">
        <v>0.218</v>
      </c>
      <c r="D25" s="38">
        <v>0.19800000000000001</v>
      </c>
      <c r="E25" s="115">
        <v>-0.186</v>
      </c>
      <c r="F25" s="87">
        <v>5.1999999999999998E-2</v>
      </c>
      <c r="G25" s="86">
        <v>0.22900000000000001</v>
      </c>
      <c r="H25" s="38">
        <v>0.187</v>
      </c>
      <c r="I25" s="38">
        <v>0.21</v>
      </c>
      <c r="J25" s="38">
        <v>0.23200000000000001</v>
      </c>
      <c r="K25" s="87">
        <v>0.221</v>
      </c>
      <c r="L25" s="38">
        <v>0.221</v>
      </c>
      <c r="M25" s="38">
        <v>0.23100000000000001</v>
      </c>
      <c r="N25" s="38">
        <v>0.23400000000000001</v>
      </c>
      <c r="O25" s="476"/>
      <c r="Q25" s="6"/>
    </row>
    <row r="26" spans="1:17" x14ac:dyDescent="0.2">
      <c r="A26" s="291" t="s">
        <v>31</v>
      </c>
      <c r="B26" s="20">
        <v>170.8</v>
      </c>
      <c r="C26" s="19">
        <v>223.4</v>
      </c>
      <c r="D26" s="19">
        <v>258</v>
      </c>
      <c r="E26" s="89">
        <v>639.1</v>
      </c>
      <c r="F26" s="22">
        <v>1291.3</v>
      </c>
      <c r="G26" s="20">
        <v>173.5</v>
      </c>
      <c r="H26" s="19">
        <v>82.1</v>
      </c>
      <c r="I26" s="19">
        <v>184.8</v>
      </c>
      <c r="J26" s="19">
        <v>315.3</v>
      </c>
      <c r="K26" s="22">
        <v>755.7</v>
      </c>
      <c r="L26" s="19">
        <v>269</v>
      </c>
      <c r="M26" s="19">
        <v>443.4</v>
      </c>
      <c r="N26" s="19">
        <v>436.6</v>
      </c>
      <c r="O26" s="476"/>
      <c r="Q26" s="6"/>
    </row>
    <row r="27" spans="1:17" ht="28.5" x14ac:dyDescent="0.2">
      <c r="A27" s="291" t="s">
        <v>115</v>
      </c>
      <c r="B27" s="20">
        <v>6.4</v>
      </c>
      <c r="C27" s="17">
        <v>-0.3</v>
      </c>
      <c r="D27" s="17">
        <v>1.4</v>
      </c>
      <c r="E27" s="117">
        <v>1.5</v>
      </c>
      <c r="F27" s="22">
        <v>9</v>
      </c>
      <c r="G27" s="18">
        <v>1.3</v>
      </c>
      <c r="H27" s="17">
        <v>0.2</v>
      </c>
      <c r="I27" s="17">
        <v>0.7</v>
      </c>
      <c r="J27" s="17">
        <v>1.6</v>
      </c>
      <c r="K27" s="22">
        <v>3.8</v>
      </c>
      <c r="L27" s="17">
        <v>2.8</v>
      </c>
      <c r="M27" s="17">
        <v>0.8</v>
      </c>
      <c r="N27" s="17">
        <v>0.9</v>
      </c>
      <c r="Q27" s="6"/>
    </row>
    <row r="28" spans="1:17" s="51" customFormat="1" ht="15.75" thickBot="1" x14ac:dyDescent="0.3">
      <c r="A28" s="335" t="s">
        <v>33</v>
      </c>
      <c r="B28" s="48">
        <v>164.4</v>
      </c>
      <c r="C28" s="47">
        <v>223.7</v>
      </c>
      <c r="D28" s="47">
        <v>256.60000000000002</v>
      </c>
      <c r="E28" s="116">
        <v>637.6</v>
      </c>
      <c r="F28" s="46">
        <v>1282.3</v>
      </c>
      <c r="G28" s="48">
        <v>172.2</v>
      </c>
      <c r="H28" s="47">
        <v>81.900000000000006</v>
      </c>
      <c r="I28" s="47">
        <v>184.1</v>
      </c>
      <c r="J28" s="47">
        <v>313.7</v>
      </c>
      <c r="K28" s="46">
        <v>751.9</v>
      </c>
      <c r="L28" s="47">
        <v>266.2</v>
      </c>
      <c r="M28" s="47">
        <v>442.6</v>
      </c>
      <c r="N28" s="47">
        <v>435.7</v>
      </c>
      <c r="O28" s="476"/>
      <c r="Q28" s="6"/>
    </row>
    <row r="29" spans="1:17" ht="3.75" customHeight="1" thickTop="1" x14ac:dyDescent="0.2">
      <c r="A29" s="291"/>
      <c r="B29" s="20"/>
      <c r="C29" s="19"/>
      <c r="D29" s="93"/>
      <c r="E29" s="123"/>
      <c r="F29" s="156"/>
      <c r="G29" s="187"/>
      <c r="H29" s="93"/>
      <c r="I29" s="93"/>
      <c r="J29" s="93"/>
      <c r="K29" s="156"/>
      <c r="L29" s="93"/>
      <c r="M29" s="93"/>
      <c r="N29" s="93"/>
      <c r="Q29" s="6"/>
    </row>
    <row r="30" spans="1:17" ht="15" customHeight="1" x14ac:dyDescent="0.2">
      <c r="A30" s="291" t="s">
        <v>34</v>
      </c>
      <c r="B30" s="20"/>
      <c r="C30" s="19"/>
      <c r="D30" s="93"/>
      <c r="E30" s="114"/>
      <c r="F30" s="134"/>
      <c r="G30" s="187"/>
      <c r="H30" s="93"/>
      <c r="I30" s="93"/>
      <c r="J30" s="93"/>
      <c r="K30" s="134"/>
      <c r="L30" s="93"/>
      <c r="M30" s="93"/>
      <c r="N30" s="93"/>
      <c r="Q30" s="6"/>
    </row>
    <row r="31" spans="1:17" ht="15" customHeight="1" x14ac:dyDescent="0.2">
      <c r="A31" s="291" t="s">
        <v>27</v>
      </c>
      <c r="B31" s="20">
        <v>21.2</v>
      </c>
      <c r="C31" s="19">
        <v>24.6</v>
      </c>
      <c r="D31" s="19">
        <v>21.8</v>
      </c>
      <c r="E31" s="124">
        <v>18.100000000000001</v>
      </c>
      <c r="F31" s="134">
        <v>85.7</v>
      </c>
      <c r="G31" s="20">
        <v>16</v>
      </c>
      <c r="H31" s="19">
        <v>18</v>
      </c>
      <c r="I31" s="19">
        <v>17.8</v>
      </c>
      <c r="J31" s="19">
        <v>16</v>
      </c>
      <c r="K31" s="134">
        <v>67.8</v>
      </c>
      <c r="L31" s="19">
        <v>10.1</v>
      </c>
      <c r="M31" s="19">
        <v>13.8</v>
      </c>
      <c r="N31" s="19">
        <v>11</v>
      </c>
      <c r="Q31" s="6"/>
    </row>
    <row r="32" spans="1:17" ht="15" customHeight="1" x14ac:dyDescent="0.2">
      <c r="A32" s="291" t="s">
        <v>28</v>
      </c>
      <c r="B32" s="20">
        <v>2.6</v>
      </c>
      <c r="C32" s="19">
        <v>0</v>
      </c>
      <c r="D32" s="19">
        <v>0</v>
      </c>
      <c r="E32" s="124">
        <v>0</v>
      </c>
      <c r="F32" s="134">
        <v>2.6</v>
      </c>
      <c r="G32" s="20">
        <v>0</v>
      </c>
      <c r="H32" s="19">
        <v>0</v>
      </c>
      <c r="I32" s="19">
        <v>0</v>
      </c>
      <c r="J32" s="19">
        <v>75.599999999999994</v>
      </c>
      <c r="K32" s="134">
        <v>75.599999999999994</v>
      </c>
      <c r="L32" s="19">
        <v>0</v>
      </c>
      <c r="M32" s="19">
        <v>0</v>
      </c>
      <c r="N32" s="19">
        <v>0</v>
      </c>
      <c r="Q32" s="6"/>
    </row>
    <row r="33" spans="1:17" ht="15" customHeight="1" x14ac:dyDescent="0.2">
      <c r="A33" s="291" t="s">
        <v>30</v>
      </c>
      <c r="B33" s="20">
        <v>43.9</v>
      </c>
      <c r="C33" s="19">
        <v>62.5</v>
      </c>
      <c r="D33" s="19">
        <v>63.5</v>
      </c>
      <c r="E33" s="124">
        <v>-100</v>
      </c>
      <c r="F33" s="134">
        <v>69.900000000000006</v>
      </c>
      <c r="G33" s="20">
        <v>51.2</v>
      </c>
      <c r="H33" s="19">
        <v>18.8</v>
      </c>
      <c r="I33" s="19">
        <v>49.1</v>
      </c>
      <c r="J33" s="19">
        <v>95.1</v>
      </c>
      <c r="K33" s="134">
        <v>214.2</v>
      </c>
      <c r="L33" s="19">
        <v>76.3</v>
      </c>
      <c r="M33" s="19">
        <v>133.4</v>
      </c>
      <c r="N33" s="19">
        <v>133.5</v>
      </c>
      <c r="Q33" s="6"/>
    </row>
    <row r="34" spans="1:17" ht="15" customHeight="1" x14ac:dyDescent="0.2">
      <c r="A34" s="291" t="s">
        <v>20</v>
      </c>
      <c r="B34" s="20">
        <v>105.8</v>
      </c>
      <c r="C34" s="19">
        <v>106.5</v>
      </c>
      <c r="D34" s="19">
        <v>111.6</v>
      </c>
      <c r="E34" s="124">
        <v>115.4</v>
      </c>
      <c r="F34" s="134">
        <v>439.3</v>
      </c>
      <c r="G34" s="20">
        <v>113.8</v>
      </c>
      <c r="H34" s="19">
        <v>116.4</v>
      </c>
      <c r="I34" s="19">
        <v>127.7</v>
      </c>
      <c r="J34" s="19">
        <v>143.80000000000001</v>
      </c>
      <c r="K34" s="134">
        <v>501.7</v>
      </c>
      <c r="L34" s="19">
        <v>122.1</v>
      </c>
      <c r="M34" s="19">
        <v>119.1</v>
      </c>
      <c r="N34" s="19">
        <v>122.6</v>
      </c>
      <c r="Q34" s="6"/>
    </row>
    <row r="35" spans="1:17" ht="15" customHeight="1" x14ac:dyDescent="0.2">
      <c r="A35" s="302" t="s">
        <v>21</v>
      </c>
      <c r="B35" s="18">
        <v>89</v>
      </c>
      <c r="C35" s="17">
        <v>0</v>
      </c>
      <c r="D35" s="17">
        <v>0</v>
      </c>
      <c r="E35" s="110">
        <v>0.8</v>
      </c>
      <c r="F35" s="126">
        <v>89.8</v>
      </c>
      <c r="G35" s="18">
        <v>75.2</v>
      </c>
      <c r="H35" s="17">
        <v>0</v>
      </c>
      <c r="I35" s="17">
        <v>0</v>
      </c>
      <c r="J35" s="17">
        <v>13.5</v>
      </c>
      <c r="K35" s="126">
        <v>88.7</v>
      </c>
      <c r="L35" s="17">
        <v>0</v>
      </c>
      <c r="M35" s="17">
        <v>0</v>
      </c>
      <c r="N35" s="17">
        <v>0</v>
      </c>
      <c r="Q35" s="6"/>
    </row>
    <row r="36" spans="1:17" s="51" customFormat="1" ht="15" customHeight="1" x14ac:dyDescent="0.25">
      <c r="A36" s="303" t="s">
        <v>35</v>
      </c>
      <c r="B36" s="85">
        <v>426.9</v>
      </c>
      <c r="C36" s="53">
        <v>417.3</v>
      </c>
      <c r="D36" s="53">
        <v>453.5</v>
      </c>
      <c r="E36" s="99">
        <v>671.9</v>
      </c>
      <c r="F36" s="111">
        <v>1969.6</v>
      </c>
      <c r="G36" s="85">
        <v>428.4</v>
      </c>
      <c r="H36" s="53">
        <v>235.1</v>
      </c>
      <c r="I36" s="53">
        <v>378.7</v>
      </c>
      <c r="J36" s="53">
        <v>657.7</v>
      </c>
      <c r="K36" s="111">
        <v>1699.9</v>
      </c>
      <c r="L36" s="53">
        <v>474.7</v>
      </c>
      <c r="M36" s="53">
        <v>708.9</v>
      </c>
      <c r="N36" s="53">
        <v>702.8</v>
      </c>
      <c r="O36" s="476"/>
      <c r="Q36" s="6"/>
    </row>
    <row r="37" spans="1:17" ht="3.75" customHeight="1" x14ac:dyDescent="0.2">
      <c r="A37" s="291"/>
      <c r="B37" s="39"/>
      <c r="C37" s="79"/>
      <c r="D37" s="93"/>
      <c r="E37" s="114"/>
      <c r="F37" s="156"/>
      <c r="G37" s="187"/>
      <c r="H37" s="93"/>
      <c r="I37" s="93"/>
      <c r="J37" s="93"/>
      <c r="K37" s="156"/>
      <c r="L37" s="93"/>
      <c r="M37" s="93"/>
      <c r="N37" s="93"/>
      <c r="Q37" s="6"/>
    </row>
    <row r="38" spans="1:17" x14ac:dyDescent="0.2">
      <c r="A38" s="291" t="s">
        <v>36</v>
      </c>
      <c r="B38" s="45">
        <v>340.2</v>
      </c>
      <c r="C38" s="59">
        <v>340.5</v>
      </c>
      <c r="D38" s="59">
        <v>341.1</v>
      </c>
      <c r="E38" s="114">
        <v>340.3</v>
      </c>
      <c r="F38" s="134">
        <v>340.5</v>
      </c>
      <c r="G38" s="20">
        <v>339.7</v>
      </c>
      <c r="H38" s="19">
        <v>337.4</v>
      </c>
      <c r="I38" s="19">
        <v>337.7</v>
      </c>
      <c r="J38" s="19">
        <v>338.8</v>
      </c>
      <c r="K38" s="134">
        <v>338.4</v>
      </c>
      <c r="L38" s="19">
        <v>339.6</v>
      </c>
      <c r="M38" s="19">
        <v>339.5</v>
      </c>
      <c r="N38" s="19">
        <v>340.3</v>
      </c>
      <c r="Q38" s="6"/>
    </row>
    <row r="39" spans="1:17" ht="15" x14ac:dyDescent="0.25">
      <c r="A39" s="303" t="s">
        <v>37</v>
      </c>
      <c r="B39" s="90">
        <v>0.48</v>
      </c>
      <c r="C39" s="92">
        <v>0.66</v>
      </c>
      <c r="D39" s="92">
        <v>0.75</v>
      </c>
      <c r="E39" s="121">
        <v>1.87</v>
      </c>
      <c r="F39" s="91">
        <v>3.77</v>
      </c>
      <c r="G39" s="90">
        <v>0.51</v>
      </c>
      <c r="H39" s="92">
        <v>0.24</v>
      </c>
      <c r="I39" s="92">
        <v>0.55000000000000004</v>
      </c>
      <c r="J39" s="92">
        <v>0.93</v>
      </c>
      <c r="K39" s="91">
        <v>2.2200000000000002</v>
      </c>
      <c r="L39" s="92">
        <v>0.78</v>
      </c>
      <c r="M39" s="92">
        <v>1.3</v>
      </c>
      <c r="N39" s="92">
        <v>1.28</v>
      </c>
      <c r="O39" s="477"/>
      <c r="Q39" s="6"/>
    </row>
    <row r="40" spans="1:17" x14ac:dyDescent="0.2">
      <c r="A40" s="291"/>
      <c r="B40" s="187"/>
      <c r="C40" s="93"/>
      <c r="D40" s="93"/>
      <c r="E40" s="117"/>
      <c r="F40" s="88"/>
      <c r="G40" s="187"/>
      <c r="H40" s="93"/>
      <c r="I40" s="93"/>
      <c r="J40" s="93"/>
      <c r="K40" s="88"/>
      <c r="L40" s="93"/>
      <c r="M40" s="93"/>
      <c r="N40" s="93"/>
      <c r="Q40" s="6"/>
    </row>
    <row r="41" spans="1:17" ht="15" x14ac:dyDescent="0.2">
      <c r="A41" s="303" t="s">
        <v>7</v>
      </c>
      <c r="B41" s="187"/>
      <c r="C41" s="93"/>
      <c r="D41" s="93"/>
      <c r="E41" s="117"/>
      <c r="F41" s="88"/>
      <c r="G41" s="187"/>
      <c r="H41" s="93"/>
      <c r="I41" s="93"/>
      <c r="J41" s="93"/>
      <c r="K41" s="88"/>
      <c r="L41" s="93"/>
      <c r="M41" s="93"/>
      <c r="N41" s="93"/>
      <c r="Q41" s="6"/>
    </row>
    <row r="42" spans="1:17" ht="17.25" x14ac:dyDescent="0.2">
      <c r="A42" s="339" t="s">
        <v>285</v>
      </c>
      <c r="B42" s="343"/>
      <c r="C42" s="344"/>
      <c r="D42" s="344"/>
      <c r="E42" s="345"/>
      <c r="F42" s="346"/>
      <c r="G42" s="343"/>
      <c r="H42" s="344"/>
      <c r="I42" s="344"/>
      <c r="J42" s="344"/>
      <c r="K42" s="346"/>
      <c r="L42" s="344"/>
      <c r="M42" s="344"/>
      <c r="N42" s="344"/>
      <c r="Q42" s="6"/>
    </row>
    <row r="43" spans="1:17" ht="15" x14ac:dyDescent="0.2">
      <c r="A43" s="214" t="s">
        <v>84</v>
      </c>
      <c r="B43" s="142"/>
      <c r="C43" s="138"/>
      <c r="D43" s="138"/>
      <c r="E43" s="140"/>
      <c r="F43" s="143"/>
      <c r="G43" s="142"/>
      <c r="H43" s="138"/>
      <c r="I43" s="138"/>
      <c r="J43" s="138"/>
      <c r="K43" s="143"/>
      <c r="L43" s="138"/>
      <c r="M43" s="138"/>
      <c r="N43" s="138"/>
      <c r="Q43" s="6"/>
    </row>
    <row r="44" spans="1:17" x14ac:dyDescent="0.2">
      <c r="A44" s="302" t="s">
        <v>16</v>
      </c>
      <c r="B44" s="144">
        <v>0</v>
      </c>
      <c r="C44" s="139">
        <v>0</v>
      </c>
      <c r="D44" s="139">
        <v>0</v>
      </c>
      <c r="E44" s="141">
        <v>0</v>
      </c>
      <c r="F44" s="145">
        <v>0</v>
      </c>
      <c r="G44" s="144">
        <v>0</v>
      </c>
      <c r="H44" s="139">
        <v>0</v>
      </c>
      <c r="I44" s="139">
        <v>0</v>
      </c>
      <c r="J44" s="139">
        <v>0</v>
      </c>
      <c r="K44" s="145">
        <v>0</v>
      </c>
      <c r="L44" s="139">
        <v>0</v>
      </c>
      <c r="M44" s="139">
        <v>0</v>
      </c>
      <c r="N44" s="139">
        <v>0</v>
      </c>
      <c r="Q44" s="6"/>
    </row>
    <row r="45" spans="1:17" ht="15" x14ac:dyDescent="0.2">
      <c r="A45" s="303" t="s">
        <v>17</v>
      </c>
      <c r="B45" s="142">
        <v>0</v>
      </c>
      <c r="C45" s="138">
        <v>0</v>
      </c>
      <c r="D45" s="138">
        <v>0</v>
      </c>
      <c r="E45" s="140">
        <v>0</v>
      </c>
      <c r="F45" s="146">
        <v>0</v>
      </c>
      <c r="G45" s="157">
        <v>0</v>
      </c>
      <c r="H45" s="171">
        <v>0</v>
      </c>
      <c r="I45" s="171">
        <v>0</v>
      </c>
      <c r="J45" s="171">
        <v>0</v>
      </c>
      <c r="K45" s="146">
        <v>0</v>
      </c>
      <c r="L45" s="171">
        <v>0</v>
      </c>
      <c r="M45" s="171">
        <v>0</v>
      </c>
      <c r="N45" s="171">
        <v>0</v>
      </c>
      <c r="Q45" s="6"/>
    </row>
    <row r="46" spans="1:17" ht="3.75" customHeight="1" x14ac:dyDescent="0.2">
      <c r="A46" s="291"/>
      <c r="B46" s="103">
        <v>0</v>
      </c>
      <c r="C46" s="105">
        <v>0</v>
      </c>
      <c r="D46" s="128"/>
      <c r="E46" s="114"/>
      <c r="F46" s="134"/>
      <c r="G46" s="187"/>
      <c r="H46" s="93"/>
      <c r="I46" s="93"/>
      <c r="J46" s="93"/>
      <c r="K46" s="134"/>
      <c r="L46" s="93"/>
      <c r="M46" s="93"/>
      <c r="N46" s="93"/>
      <c r="Q46" s="6"/>
    </row>
    <row r="47" spans="1:17" x14ac:dyDescent="0.2">
      <c r="A47" s="291" t="s">
        <v>18</v>
      </c>
      <c r="B47" s="103">
        <v>-1.5</v>
      </c>
      <c r="C47" s="105">
        <v>-1.1000000000000001</v>
      </c>
      <c r="D47" s="105">
        <v>0</v>
      </c>
      <c r="E47" s="114">
        <v>-6.4</v>
      </c>
      <c r="F47" s="109">
        <v>-9</v>
      </c>
      <c r="G47" s="19">
        <v>-4.8</v>
      </c>
      <c r="H47" s="19">
        <v>-8.1</v>
      </c>
      <c r="I47" s="19">
        <v>-16.8</v>
      </c>
      <c r="J47" s="19">
        <v>-27.1</v>
      </c>
      <c r="K47" s="109">
        <v>-56.8</v>
      </c>
      <c r="L47" s="19">
        <v>-0.7</v>
      </c>
      <c r="M47" s="19">
        <v>0.5</v>
      </c>
      <c r="N47" s="19">
        <v>0.05</v>
      </c>
      <c r="Q47" s="6"/>
    </row>
    <row r="48" spans="1:17" x14ac:dyDescent="0.2">
      <c r="A48" s="291" t="s">
        <v>19</v>
      </c>
      <c r="B48" s="103">
        <v>-21.6</v>
      </c>
      <c r="C48" s="105">
        <v>-50.1</v>
      </c>
      <c r="D48" s="105">
        <v>-1.1000000000000001</v>
      </c>
      <c r="E48" s="114">
        <v>-9.5</v>
      </c>
      <c r="F48" s="109">
        <v>-82.3</v>
      </c>
      <c r="G48" s="19">
        <v>3.7</v>
      </c>
      <c r="H48" s="19">
        <v>-23.6</v>
      </c>
      <c r="I48" s="174">
        <v>-45.1</v>
      </c>
      <c r="J48" s="19">
        <v>-66.5</v>
      </c>
      <c r="K48" s="109">
        <v>-131.5</v>
      </c>
      <c r="L48" s="19">
        <v>-15.3</v>
      </c>
      <c r="M48" s="19">
        <v>-9.8000000000000007</v>
      </c>
      <c r="N48" s="19">
        <v>-33.200000000000003</v>
      </c>
      <c r="Q48" s="6"/>
    </row>
    <row r="49" spans="1:17" x14ac:dyDescent="0.2">
      <c r="A49" s="291" t="s">
        <v>20</v>
      </c>
      <c r="B49" s="103">
        <v>-22.2</v>
      </c>
      <c r="C49" s="105">
        <v>-19.600000000000001</v>
      </c>
      <c r="D49" s="105">
        <v>-19.3</v>
      </c>
      <c r="E49" s="114">
        <v>-19.899999999999999</v>
      </c>
      <c r="F49" s="109">
        <v>-81</v>
      </c>
      <c r="G49" s="19">
        <v>-20.100000000000001</v>
      </c>
      <c r="H49" s="19">
        <v>-18.5</v>
      </c>
      <c r="I49" s="19">
        <v>-18.7</v>
      </c>
      <c r="J49" s="19">
        <v>-39.4</v>
      </c>
      <c r="K49" s="109">
        <v>-96.7</v>
      </c>
      <c r="L49" s="174">
        <v>-18.399999999999999</v>
      </c>
      <c r="M49" s="19">
        <v>-17.2</v>
      </c>
      <c r="N49" s="19">
        <v>-17.3</v>
      </c>
      <c r="Q49" s="6"/>
    </row>
    <row r="50" spans="1:17" x14ac:dyDescent="0.2">
      <c r="A50" s="302" t="s">
        <v>21</v>
      </c>
      <c r="B50" s="100">
        <v>-89</v>
      </c>
      <c r="C50" s="101">
        <v>0</v>
      </c>
      <c r="D50" s="101">
        <v>0</v>
      </c>
      <c r="E50" s="113">
        <v>-0.8</v>
      </c>
      <c r="F50" s="112">
        <v>-89.8</v>
      </c>
      <c r="G50" s="17">
        <v>-75.2</v>
      </c>
      <c r="H50" s="17">
        <v>0</v>
      </c>
      <c r="I50" s="17">
        <v>0</v>
      </c>
      <c r="J50" s="17">
        <v>-13.5</v>
      </c>
      <c r="K50" s="112">
        <v>-88.7</v>
      </c>
      <c r="L50" s="17">
        <v>0</v>
      </c>
      <c r="M50" s="17">
        <v>0</v>
      </c>
      <c r="N50" s="17">
        <v>0</v>
      </c>
      <c r="Q50" s="6"/>
    </row>
    <row r="51" spans="1:17" x14ac:dyDescent="0.2">
      <c r="A51" s="291" t="s">
        <v>22</v>
      </c>
      <c r="B51" s="103">
        <v>-134.30000000000001</v>
      </c>
      <c r="C51" s="105">
        <v>-70.8</v>
      </c>
      <c r="D51" s="105">
        <v>-20.399999999999999</v>
      </c>
      <c r="E51" s="124">
        <v>-36.6</v>
      </c>
      <c r="F51" s="134">
        <v>-262.10000000000002</v>
      </c>
      <c r="G51" s="103">
        <v>-96.4</v>
      </c>
      <c r="H51" s="105">
        <v>-50.2</v>
      </c>
      <c r="I51" s="105">
        <v>-80.599999999999994</v>
      </c>
      <c r="J51" s="105">
        <v>-146.5</v>
      </c>
      <c r="K51" s="134">
        <v>-373.7</v>
      </c>
      <c r="L51" s="105">
        <v>-34.4</v>
      </c>
      <c r="M51" s="105">
        <v>-26.5</v>
      </c>
      <c r="N51" s="105">
        <v>-50.5</v>
      </c>
      <c r="Q51" s="6"/>
    </row>
    <row r="52" spans="1:17" ht="3.4" customHeight="1" x14ac:dyDescent="0.2">
      <c r="A52" s="291"/>
      <c r="B52" s="103" t="s">
        <v>7</v>
      </c>
      <c r="C52" s="105" t="s">
        <v>7</v>
      </c>
      <c r="D52" s="128"/>
      <c r="E52" s="114"/>
      <c r="F52" s="134"/>
      <c r="G52" s="187"/>
      <c r="H52" s="93"/>
      <c r="I52" s="93"/>
      <c r="J52" s="93"/>
      <c r="K52" s="134"/>
      <c r="L52" s="93"/>
      <c r="M52" s="93"/>
      <c r="N52" s="93"/>
      <c r="Q52" s="6"/>
    </row>
    <row r="53" spans="1:17" x14ac:dyDescent="0.2">
      <c r="A53" s="291" t="s">
        <v>23</v>
      </c>
      <c r="B53" s="103">
        <v>0</v>
      </c>
      <c r="C53" s="105">
        <v>0</v>
      </c>
      <c r="D53" s="105">
        <v>0</v>
      </c>
      <c r="E53" s="124">
        <v>0</v>
      </c>
      <c r="F53" s="109">
        <v>0</v>
      </c>
      <c r="G53" s="105">
        <v>0</v>
      </c>
      <c r="H53" s="105">
        <v>0</v>
      </c>
      <c r="I53" s="105">
        <v>0</v>
      </c>
      <c r="J53" s="105">
        <v>0</v>
      </c>
      <c r="K53" s="109">
        <v>0</v>
      </c>
      <c r="L53" s="105">
        <v>0</v>
      </c>
      <c r="M53" s="105">
        <v>0</v>
      </c>
      <c r="N53" s="105">
        <v>0</v>
      </c>
      <c r="Q53" s="6"/>
    </row>
    <row r="54" spans="1:17" ht="3.4" customHeight="1" x14ac:dyDescent="0.2">
      <c r="A54" s="291"/>
      <c r="B54" s="103"/>
      <c r="C54" s="105"/>
      <c r="D54" s="128"/>
      <c r="E54" s="114"/>
      <c r="F54" s="134"/>
      <c r="G54" s="127"/>
      <c r="H54" s="128"/>
      <c r="I54" s="128"/>
      <c r="J54" s="128"/>
      <c r="K54" s="134"/>
      <c r="L54" s="128"/>
      <c r="M54" s="128"/>
      <c r="N54" s="128"/>
      <c r="Q54" s="6"/>
    </row>
    <row r="55" spans="1:17" x14ac:dyDescent="0.2">
      <c r="A55" s="291" t="s">
        <v>24</v>
      </c>
      <c r="B55" s="103">
        <v>134.30000000000001</v>
      </c>
      <c r="C55" s="105">
        <v>70.8</v>
      </c>
      <c r="D55" s="105">
        <v>20.399999999999999</v>
      </c>
      <c r="E55" s="124">
        <v>36.6</v>
      </c>
      <c r="F55" s="109">
        <v>262.10000000000002</v>
      </c>
      <c r="G55" s="103">
        <v>96.4</v>
      </c>
      <c r="H55" s="105">
        <v>50.2</v>
      </c>
      <c r="I55" s="105">
        <v>80.599999999999994</v>
      </c>
      <c r="J55" s="105">
        <v>146.5</v>
      </c>
      <c r="K55" s="109">
        <v>373.7</v>
      </c>
      <c r="L55" s="105">
        <v>34.4</v>
      </c>
      <c r="M55" s="105">
        <v>26.5</v>
      </c>
      <c r="N55" s="105">
        <v>50.5</v>
      </c>
      <c r="Q55" s="6"/>
    </row>
    <row r="56" spans="1:17" ht="3.75" customHeight="1" x14ac:dyDescent="0.2">
      <c r="A56" s="291"/>
      <c r="B56" s="103">
        <v>0</v>
      </c>
      <c r="C56" s="105">
        <v>0</v>
      </c>
      <c r="D56" s="128"/>
      <c r="E56" s="114"/>
      <c r="F56" s="134"/>
      <c r="G56" s="127"/>
      <c r="H56" s="128"/>
      <c r="I56" s="128"/>
      <c r="J56" s="128"/>
      <c r="K56" s="134"/>
      <c r="L56" s="128"/>
      <c r="M56" s="128"/>
      <c r="N56" s="128"/>
      <c r="Q56" s="6"/>
    </row>
    <row r="57" spans="1:17" x14ac:dyDescent="0.2">
      <c r="A57" s="291" t="s">
        <v>25</v>
      </c>
      <c r="B57" s="103">
        <v>0</v>
      </c>
      <c r="C57" s="105">
        <v>0</v>
      </c>
      <c r="D57" s="105">
        <v>0</v>
      </c>
      <c r="E57" s="114">
        <v>2.9</v>
      </c>
      <c r="F57" s="109">
        <v>2.9</v>
      </c>
      <c r="G57" s="103">
        <v>1</v>
      </c>
      <c r="H57" s="105">
        <v>0.5</v>
      </c>
      <c r="I57" s="105">
        <v>1.1000000000000001</v>
      </c>
      <c r="J57" s="105">
        <v>1.6</v>
      </c>
      <c r="K57" s="109">
        <v>4.2</v>
      </c>
      <c r="L57" s="105">
        <v>0.4</v>
      </c>
      <c r="M57" s="105">
        <v>0.2</v>
      </c>
      <c r="N57" s="105">
        <v>0.1</v>
      </c>
      <c r="Q57" s="6"/>
    </row>
    <row r="58" spans="1:17" x14ac:dyDescent="0.2">
      <c r="A58" s="291" t="s">
        <v>114</v>
      </c>
      <c r="B58" s="103">
        <v>0</v>
      </c>
      <c r="C58" s="105">
        <v>0</v>
      </c>
      <c r="D58" s="105">
        <v>0</v>
      </c>
      <c r="E58" s="124">
        <v>0</v>
      </c>
      <c r="F58" s="109">
        <v>0</v>
      </c>
      <c r="G58" s="105">
        <v>0</v>
      </c>
      <c r="H58" s="105">
        <v>0</v>
      </c>
      <c r="I58" s="105">
        <v>0</v>
      </c>
      <c r="J58" s="105">
        <v>0</v>
      </c>
      <c r="K58" s="109">
        <v>0</v>
      </c>
      <c r="L58" s="105">
        <v>0</v>
      </c>
      <c r="M58" s="105">
        <v>0</v>
      </c>
      <c r="N58" s="105">
        <v>0</v>
      </c>
      <c r="Q58" s="6"/>
    </row>
    <row r="59" spans="1:17" x14ac:dyDescent="0.2">
      <c r="A59" s="291" t="s">
        <v>27</v>
      </c>
      <c r="B59" s="103">
        <v>0</v>
      </c>
      <c r="C59" s="105">
        <v>0</v>
      </c>
      <c r="D59" s="105">
        <v>0</v>
      </c>
      <c r="E59" s="124">
        <v>0</v>
      </c>
      <c r="F59" s="109">
        <v>0</v>
      </c>
      <c r="G59" s="105">
        <v>0</v>
      </c>
      <c r="H59" s="105">
        <v>0</v>
      </c>
      <c r="I59" s="105">
        <v>0</v>
      </c>
      <c r="J59" s="105">
        <v>0</v>
      </c>
      <c r="K59" s="109">
        <v>0</v>
      </c>
      <c r="L59" s="105">
        <v>0</v>
      </c>
      <c r="M59" s="105">
        <v>0</v>
      </c>
      <c r="N59" s="105">
        <v>0</v>
      </c>
      <c r="Q59" s="6"/>
    </row>
    <row r="60" spans="1:17" x14ac:dyDescent="0.2">
      <c r="A60" s="291" t="s">
        <v>28</v>
      </c>
      <c r="B60" s="103">
        <v>-2.6</v>
      </c>
      <c r="C60" s="105">
        <v>0</v>
      </c>
      <c r="D60" s="105">
        <v>0</v>
      </c>
      <c r="E60" s="124">
        <v>0</v>
      </c>
      <c r="F60" s="109">
        <v>-2.6</v>
      </c>
      <c r="G60" s="105">
        <v>0</v>
      </c>
      <c r="H60" s="105">
        <v>0</v>
      </c>
      <c r="I60" s="105">
        <v>0</v>
      </c>
      <c r="J60" s="105">
        <v>-75.599999999999994</v>
      </c>
      <c r="K60" s="109">
        <v>-75.599999999999994</v>
      </c>
      <c r="L60" s="105">
        <v>0</v>
      </c>
      <c r="M60" s="105">
        <v>0</v>
      </c>
      <c r="N60" s="105">
        <v>0</v>
      </c>
      <c r="Q60" s="6"/>
    </row>
    <row r="61" spans="1:17" x14ac:dyDescent="0.2">
      <c r="A61" s="302" t="s">
        <v>29</v>
      </c>
      <c r="B61" s="100">
        <v>136.9</v>
      </c>
      <c r="C61" s="105">
        <v>70.8</v>
      </c>
      <c r="D61" s="105">
        <v>20.399999999999999</v>
      </c>
      <c r="E61" s="110">
        <v>39.5</v>
      </c>
      <c r="F61" s="112">
        <v>267.60000000000002</v>
      </c>
      <c r="G61" s="100">
        <v>97.2</v>
      </c>
      <c r="H61" s="101">
        <v>50.7</v>
      </c>
      <c r="I61" s="101">
        <v>81.8</v>
      </c>
      <c r="J61" s="101">
        <v>223.8</v>
      </c>
      <c r="K61" s="112">
        <v>453.5</v>
      </c>
      <c r="L61" s="101">
        <v>34.799999999999997</v>
      </c>
      <c r="M61" s="101">
        <v>26.7</v>
      </c>
      <c r="N61" s="101">
        <v>50.6</v>
      </c>
      <c r="Q61" s="6"/>
    </row>
    <row r="62" spans="1:17" x14ac:dyDescent="0.2">
      <c r="A62" s="291" t="s">
        <v>30</v>
      </c>
      <c r="B62" s="103">
        <v>33.799999999999997</v>
      </c>
      <c r="C62" s="125">
        <v>17.399999999999999</v>
      </c>
      <c r="D62" s="125">
        <v>7.2</v>
      </c>
      <c r="E62" s="114">
        <v>228.4</v>
      </c>
      <c r="F62" s="109">
        <v>286.8</v>
      </c>
      <c r="G62" s="127">
        <v>15.3</v>
      </c>
      <c r="H62" s="128">
        <v>14.9</v>
      </c>
      <c r="I62" s="128">
        <v>20.9</v>
      </c>
      <c r="J62" s="128">
        <v>46.8</v>
      </c>
      <c r="K62" s="109">
        <v>97.9</v>
      </c>
      <c r="L62" s="128">
        <v>8.5</v>
      </c>
      <c r="M62" s="128">
        <v>6.5</v>
      </c>
      <c r="N62" s="128">
        <v>12.4</v>
      </c>
      <c r="Q62" s="6"/>
    </row>
    <row r="63" spans="1:17" ht="16.5" x14ac:dyDescent="0.2">
      <c r="A63" s="302" t="s">
        <v>283</v>
      </c>
      <c r="B63" s="86">
        <v>0.247</v>
      </c>
      <c r="C63" s="65">
        <v>0.246</v>
      </c>
      <c r="D63" s="65">
        <v>0.35299999999999998</v>
      </c>
      <c r="E63" s="119">
        <v>5.782</v>
      </c>
      <c r="F63" s="135">
        <v>1.0720000000000001</v>
      </c>
      <c r="G63" s="158">
        <v>0.157</v>
      </c>
      <c r="H63" s="65">
        <v>0.29399999999999998</v>
      </c>
      <c r="I63" s="65">
        <v>0.25600000000000001</v>
      </c>
      <c r="J63" s="65">
        <v>0.20899999999999999</v>
      </c>
      <c r="K63" s="135">
        <v>0.216</v>
      </c>
      <c r="L63" s="65">
        <v>0.24399999999999999</v>
      </c>
      <c r="M63" s="65">
        <v>0.24299999999999999</v>
      </c>
      <c r="N63" s="65">
        <v>0.245</v>
      </c>
      <c r="Q63" s="6"/>
    </row>
    <row r="64" spans="1:17" x14ac:dyDescent="0.2">
      <c r="A64" s="291" t="s">
        <v>31</v>
      </c>
      <c r="B64" s="20">
        <v>103.1</v>
      </c>
      <c r="C64" s="19">
        <v>53.4</v>
      </c>
      <c r="D64" s="19">
        <v>13.2</v>
      </c>
      <c r="E64" s="89">
        <v>-188.9</v>
      </c>
      <c r="F64" s="22">
        <v>-19.2</v>
      </c>
      <c r="G64" s="20">
        <v>81.900000000000006</v>
      </c>
      <c r="H64" s="19">
        <v>35.799999999999997</v>
      </c>
      <c r="I64" s="19">
        <v>60.9</v>
      </c>
      <c r="J64" s="19">
        <v>177</v>
      </c>
      <c r="K64" s="22">
        <v>355.6</v>
      </c>
      <c r="L64" s="19">
        <v>26.3</v>
      </c>
      <c r="M64" s="19">
        <v>20.2</v>
      </c>
      <c r="N64" s="19">
        <v>38.200000000000003</v>
      </c>
      <c r="Q64" s="6"/>
    </row>
    <row r="65" spans="1:17" x14ac:dyDescent="0.2">
      <c r="A65" s="291" t="s">
        <v>58</v>
      </c>
      <c r="B65" s="20">
        <v>0</v>
      </c>
      <c r="C65" s="17">
        <v>0</v>
      </c>
      <c r="D65" s="17">
        <v>0</v>
      </c>
      <c r="E65" s="84">
        <v>0</v>
      </c>
      <c r="F65" s="22">
        <v>0</v>
      </c>
      <c r="G65" s="17">
        <v>0</v>
      </c>
      <c r="H65" s="17">
        <v>0</v>
      </c>
      <c r="I65" s="17">
        <v>0</v>
      </c>
      <c r="J65" s="17"/>
      <c r="K65" s="22">
        <v>0</v>
      </c>
      <c r="L65" s="17"/>
      <c r="M65" s="17"/>
      <c r="N65" s="17"/>
      <c r="Q65" s="6"/>
    </row>
    <row r="66" spans="1:17" s="51" customFormat="1" ht="17.649999999999999" customHeight="1" thickBot="1" x14ac:dyDescent="0.3">
      <c r="A66" s="335" t="s">
        <v>132</v>
      </c>
      <c r="B66" s="48">
        <v>103.1</v>
      </c>
      <c r="C66" s="47">
        <v>53.4</v>
      </c>
      <c r="D66" s="47">
        <v>13.2</v>
      </c>
      <c r="E66" s="116">
        <v>-188.9</v>
      </c>
      <c r="F66" s="46">
        <v>-19.2</v>
      </c>
      <c r="G66" s="48">
        <v>81.900000000000006</v>
      </c>
      <c r="H66" s="47">
        <v>35.799999999999997</v>
      </c>
      <c r="I66" s="47">
        <v>60.9</v>
      </c>
      <c r="J66" s="47">
        <v>177</v>
      </c>
      <c r="K66" s="46">
        <v>355.6</v>
      </c>
      <c r="L66" s="47">
        <v>26.3</v>
      </c>
      <c r="M66" s="47">
        <v>20.2</v>
      </c>
      <c r="N66" s="47">
        <v>38.200000000000003</v>
      </c>
      <c r="Q66" s="6"/>
    </row>
    <row r="67" spans="1:17" ht="4.1500000000000004" customHeight="1" thickTop="1" x14ac:dyDescent="0.2">
      <c r="A67" s="291"/>
      <c r="B67" s="20" t="s">
        <v>7</v>
      </c>
      <c r="C67" s="19" t="s">
        <v>7</v>
      </c>
      <c r="D67" s="93"/>
      <c r="E67" s="117"/>
      <c r="F67" s="88"/>
      <c r="G67" s="187"/>
      <c r="H67" s="93"/>
      <c r="I67" s="93"/>
      <c r="J67" s="93"/>
      <c r="K67" s="88"/>
      <c r="L67" s="93"/>
      <c r="M67" s="93"/>
      <c r="N67" s="93"/>
      <c r="Q67" s="6"/>
    </row>
    <row r="68" spans="1:17" ht="15" customHeight="1" x14ac:dyDescent="0.2">
      <c r="A68" s="291" t="s">
        <v>34</v>
      </c>
      <c r="B68" s="20"/>
      <c r="C68" s="19"/>
      <c r="D68" s="93"/>
      <c r="E68" s="117"/>
      <c r="F68" s="88"/>
      <c r="G68" s="187"/>
      <c r="H68" s="93"/>
      <c r="I68" s="93"/>
      <c r="J68" s="93"/>
      <c r="K68" s="88"/>
      <c r="L68" s="93"/>
      <c r="M68" s="93"/>
      <c r="N68" s="93"/>
      <c r="Q68" s="6"/>
    </row>
    <row r="69" spans="1:17" ht="15" customHeight="1" x14ac:dyDescent="0.2">
      <c r="A69" s="291" t="s">
        <v>27</v>
      </c>
      <c r="B69" s="103">
        <v>0</v>
      </c>
      <c r="C69" s="105">
        <v>0</v>
      </c>
      <c r="D69" s="105">
        <v>0</v>
      </c>
      <c r="E69" s="124">
        <v>0</v>
      </c>
      <c r="F69" s="134">
        <v>0</v>
      </c>
      <c r="G69" s="103">
        <v>0</v>
      </c>
      <c r="H69" s="105">
        <v>0</v>
      </c>
      <c r="I69" s="105">
        <v>0</v>
      </c>
      <c r="J69" s="105"/>
      <c r="K69" s="134">
        <v>0</v>
      </c>
      <c r="L69" s="105"/>
      <c r="M69" s="105"/>
      <c r="N69" s="105"/>
      <c r="Q69" s="6"/>
    </row>
    <row r="70" spans="1:17" ht="15" customHeight="1" x14ac:dyDescent="0.2">
      <c r="A70" s="291" t="s">
        <v>30</v>
      </c>
      <c r="B70" s="103">
        <v>33.799999999999997</v>
      </c>
      <c r="C70" s="105">
        <v>17.5</v>
      </c>
      <c r="D70" s="105">
        <v>7.2</v>
      </c>
      <c r="E70" s="124">
        <v>228.4</v>
      </c>
      <c r="F70" s="134">
        <v>286.89999999999998</v>
      </c>
      <c r="G70" s="103">
        <v>15.3</v>
      </c>
      <c r="H70" s="105">
        <v>14.9</v>
      </c>
      <c r="I70" s="105">
        <v>20.9</v>
      </c>
      <c r="J70" s="105">
        <v>46.8</v>
      </c>
      <c r="K70" s="134">
        <v>97.9</v>
      </c>
      <c r="L70" s="105">
        <v>8.5</v>
      </c>
      <c r="M70" s="105">
        <v>6.5</v>
      </c>
      <c r="N70" s="105">
        <v>12.4</v>
      </c>
      <c r="Q70" s="6"/>
    </row>
    <row r="71" spans="1:17" ht="15" customHeight="1" x14ac:dyDescent="0.2">
      <c r="A71" s="291" t="s">
        <v>28</v>
      </c>
      <c r="B71" s="103">
        <v>-2.6</v>
      </c>
      <c r="C71" s="105">
        <v>0</v>
      </c>
      <c r="D71" s="105">
        <v>0</v>
      </c>
      <c r="E71" s="124">
        <v>0</v>
      </c>
      <c r="F71" s="134">
        <v>-2.6</v>
      </c>
      <c r="G71" s="103">
        <v>0</v>
      </c>
      <c r="H71" s="105">
        <v>0</v>
      </c>
      <c r="I71" s="105">
        <v>0</v>
      </c>
      <c r="J71" s="105">
        <v>-75.599999999999994</v>
      </c>
      <c r="K71" s="134">
        <v>-75.599999999999994</v>
      </c>
      <c r="L71" s="105">
        <v>0</v>
      </c>
      <c r="M71" s="105">
        <v>0</v>
      </c>
      <c r="N71" s="105">
        <v>0</v>
      </c>
      <c r="Q71" s="6"/>
    </row>
    <row r="72" spans="1:17" ht="15" customHeight="1" x14ac:dyDescent="0.2">
      <c r="A72" s="291" t="s">
        <v>20</v>
      </c>
      <c r="B72" s="103">
        <v>-22.2</v>
      </c>
      <c r="C72" s="105">
        <v>-19.600000000000001</v>
      </c>
      <c r="D72" s="105">
        <v>-19.399999999999999</v>
      </c>
      <c r="E72" s="124">
        <v>-19.899999999999999</v>
      </c>
      <c r="F72" s="134">
        <v>-81.099999999999994</v>
      </c>
      <c r="G72" s="103">
        <v>-20.100000000000001</v>
      </c>
      <c r="H72" s="105">
        <v>-18.5</v>
      </c>
      <c r="I72" s="105">
        <v>-18.7</v>
      </c>
      <c r="J72" s="105">
        <v>-39.4</v>
      </c>
      <c r="K72" s="134">
        <v>-96.7</v>
      </c>
      <c r="L72" s="105">
        <v>-18.399999999999999</v>
      </c>
      <c r="M72" s="105">
        <v>-17.2</v>
      </c>
      <c r="N72" s="105">
        <v>-17.3</v>
      </c>
      <c r="Q72" s="6"/>
    </row>
    <row r="73" spans="1:17" ht="15" customHeight="1" x14ac:dyDescent="0.2">
      <c r="A73" s="302" t="s">
        <v>21</v>
      </c>
      <c r="B73" s="100">
        <v>-89</v>
      </c>
      <c r="C73" s="101">
        <v>0</v>
      </c>
      <c r="D73" s="101">
        <v>0</v>
      </c>
      <c r="E73" s="110">
        <v>-0.8</v>
      </c>
      <c r="F73" s="126">
        <v>-89.8</v>
      </c>
      <c r="G73" s="100">
        <v>-75.2</v>
      </c>
      <c r="H73" s="101">
        <v>0</v>
      </c>
      <c r="I73" s="101">
        <v>0</v>
      </c>
      <c r="J73" s="101">
        <v>-13.5</v>
      </c>
      <c r="K73" s="126">
        <v>-88.7</v>
      </c>
      <c r="L73" s="101">
        <v>0</v>
      </c>
      <c r="M73" s="101">
        <v>0</v>
      </c>
      <c r="N73" s="101">
        <v>0</v>
      </c>
      <c r="Q73" s="6"/>
    </row>
    <row r="74" spans="1:17" s="51" customFormat="1" ht="15" customHeight="1" x14ac:dyDescent="0.25">
      <c r="A74" s="291" t="s">
        <v>133</v>
      </c>
      <c r="B74" s="103">
        <v>23.1</v>
      </c>
      <c r="C74" s="105">
        <v>51.3</v>
      </c>
      <c r="D74" s="105">
        <v>1</v>
      </c>
      <c r="E74" s="124">
        <v>18.8</v>
      </c>
      <c r="F74" s="134">
        <v>113.4</v>
      </c>
      <c r="G74" s="103">
        <v>1.9</v>
      </c>
      <c r="H74" s="105">
        <v>32.200000000000003</v>
      </c>
      <c r="I74" s="105">
        <v>63.1</v>
      </c>
      <c r="J74" s="105">
        <v>95.3</v>
      </c>
      <c r="K74" s="134">
        <v>192.5</v>
      </c>
      <c r="L74" s="183">
        <v>16.399999999999999</v>
      </c>
      <c r="M74" s="105">
        <v>9.5</v>
      </c>
      <c r="N74" s="105">
        <v>33.299999999999997</v>
      </c>
      <c r="Q74" s="6"/>
    </row>
    <row r="75" spans="1:17" ht="3.75" customHeight="1" x14ac:dyDescent="0.2">
      <c r="A75" s="291"/>
      <c r="B75" s="127"/>
      <c r="C75" s="128"/>
      <c r="D75" s="128"/>
      <c r="E75" s="114"/>
      <c r="F75" s="134"/>
      <c r="G75" s="187"/>
      <c r="H75" s="93"/>
      <c r="I75" s="93"/>
      <c r="J75" s="93"/>
      <c r="K75" s="134"/>
      <c r="L75" s="93"/>
      <c r="M75" s="93"/>
      <c r="N75" s="93"/>
      <c r="Q75" s="6"/>
    </row>
    <row r="76" spans="1:17" x14ac:dyDescent="0.2">
      <c r="A76" s="291" t="s">
        <v>36</v>
      </c>
      <c r="B76" s="127">
        <v>340.2</v>
      </c>
      <c r="C76" s="128">
        <v>340.5</v>
      </c>
      <c r="D76" s="128">
        <v>341.1</v>
      </c>
      <c r="E76" s="114">
        <v>340.3</v>
      </c>
      <c r="F76" s="134">
        <v>340.5</v>
      </c>
      <c r="G76" s="127">
        <v>339.7</v>
      </c>
      <c r="H76" s="128">
        <v>337.4</v>
      </c>
      <c r="I76" s="128">
        <v>337.7</v>
      </c>
      <c r="J76" s="128">
        <v>338.8</v>
      </c>
      <c r="K76" s="134">
        <v>338.4</v>
      </c>
      <c r="L76" s="128">
        <v>339.6</v>
      </c>
      <c r="M76" s="128">
        <v>339.5</v>
      </c>
      <c r="N76" s="128">
        <v>340.3</v>
      </c>
      <c r="Q76" s="6"/>
    </row>
    <row r="77" spans="1:17" ht="17.649999999999999" customHeight="1" x14ac:dyDescent="0.2">
      <c r="A77" s="291" t="s">
        <v>134</v>
      </c>
      <c r="B77" s="44">
        <v>0.3</v>
      </c>
      <c r="C77" s="60">
        <v>0.16</v>
      </c>
      <c r="D77" s="60">
        <v>0.04</v>
      </c>
      <c r="E77" s="118">
        <v>-0.56000000000000005</v>
      </c>
      <c r="F77" s="43">
        <v>-0.06</v>
      </c>
      <c r="G77" s="44">
        <v>0.24</v>
      </c>
      <c r="H77" s="60">
        <v>0.11</v>
      </c>
      <c r="I77" s="60">
        <v>0.18</v>
      </c>
      <c r="J77" s="60">
        <v>0.52</v>
      </c>
      <c r="K77" s="43">
        <v>1.05</v>
      </c>
      <c r="L77" s="60">
        <v>0.08</v>
      </c>
      <c r="M77" s="60">
        <v>0.06</v>
      </c>
      <c r="N77" s="60">
        <v>0.11</v>
      </c>
      <c r="Q77" s="6"/>
    </row>
    <row r="78" spans="1:17" x14ac:dyDescent="0.2">
      <c r="A78" s="291"/>
      <c r="B78" s="187"/>
      <c r="C78" s="93"/>
      <c r="D78" s="93"/>
      <c r="E78" s="117"/>
      <c r="F78" s="88"/>
      <c r="G78" s="187"/>
      <c r="H78" s="93"/>
      <c r="I78" s="93"/>
      <c r="J78" s="93"/>
      <c r="K78" s="88"/>
      <c r="L78" s="93"/>
      <c r="M78" s="93"/>
      <c r="N78" s="93"/>
      <c r="Q78" s="6"/>
    </row>
    <row r="79" spans="1:17" ht="15" x14ac:dyDescent="0.2">
      <c r="A79" s="303" t="s">
        <v>7</v>
      </c>
      <c r="B79" s="187"/>
      <c r="C79" s="93"/>
      <c r="D79" s="93"/>
      <c r="E79" s="117"/>
      <c r="F79" s="88"/>
      <c r="G79" s="187"/>
      <c r="H79" s="93"/>
      <c r="I79" s="93"/>
      <c r="J79" s="93"/>
      <c r="K79" s="88"/>
      <c r="L79" s="93"/>
      <c r="M79" s="93"/>
      <c r="N79" s="93"/>
      <c r="Q79" s="6"/>
    </row>
    <row r="80" spans="1:17" ht="15" x14ac:dyDescent="0.2">
      <c r="A80" s="339" t="s">
        <v>135</v>
      </c>
      <c r="B80" s="343"/>
      <c r="C80" s="344"/>
      <c r="D80" s="344"/>
      <c r="E80" s="345"/>
      <c r="F80" s="346"/>
      <c r="G80" s="343"/>
      <c r="H80" s="344"/>
      <c r="I80" s="344"/>
      <c r="J80" s="344"/>
      <c r="K80" s="346"/>
      <c r="L80" s="344"/>
      <c r="M80" s="344"/>
      <c r="N80" s="344"/>
      <c r="Q80" s="6"/>
    </row>
    <row r="81" spans="1:22" ht="15" x14ac:dyDescent="0.25">
      <c r="A81" s="214" t="s">
        <v>84</v>
      </c>
      <c r="B81" s="97">
        <v>3075.2</v>
      </c>
      <c r="C81" s="98">
        <v>3533.9</v>
      </c>
      <c r="D81" s="98">
        <v>3631.5</v>
      </c>
      <c r="E81" s="99">
        <v>4439.3</v>
      </c>
      <c r="F81" s="111">
        <v>14679.9</v>
      </c>
      <c r="G81" s="98">
        <v>3431.3</v>
      </c>
      <c r="H81" s="98">
        <v>2987.7</v>
      </c>
      <c r="I81" s="98">
        <v>3248.5</v>
      </c>
      <c r="J81" s="98">
        <v>4123</v>
      </c>
      <c r="K81" s="111">
        <v>13790.5</v>
      </c>
      <c r="L81" s="98">
        <v>3359</v>
      </c>
      <c r="M81" s="98">
        <v>3911.7</v>
      </c>
      <c r="N81" s="98">
        <v>4173</v>
      </c>
      <c r="Q81" s="6"/>
    </row>
    <row r="82" spans="1:22" x14ac:dyDescent="0.2">
      <c r="A82" s="302" t="s">
        <v>16</v>
      </c>
      <c r="B82" s="100">
        <v>2060.3000000000002</v>
      </c>
      <c r="C82" s="101">
        <v>2180.1999999999998</v>
      </c>
      <c r="D82" s="101">
        <v>2293.6</v>
      </c>
      <c r="E82" s="110">
        <v>2680.1</v>
      </c>
      <c r="F82" s="112">
        <v>9214.2000000000007</v>
      </c>
      <c r="G82" s="101">
        <v>2457.9</v>
      </c>
      <c r="H82" s="101">
        <v>2393.6999999999998</v>
      </c>
      <c r="I82" s="101">
        <v>2396.6</v>
      </c>
      <c r="J82" s="101">
        <v>2787.5</v>
      </c>
      <c r="K82" s="112">
        <v>10035.700000000001</v>
      </c>
      <c r="L82" s="100">
        <v>2579.9</v>
      </c>
      <c r="M82" s="101">
        <v>2546.9</v>
      </c>
      <c r="N82" s="101">
        <v>2625.3</v>
      </c>
      <c r="Q82" s="6"/>
    </row>
    <row r="83" spans="1:22" ht="15" x14ac:dyDescent="0.25">
      <c r="A83" s="303" t="s">
        <v>17</v>
      </c>
      <c r="B83" s="97">
        <v>5135.5</v>
      </c>
      <c r="C83" s="98">
        <v>5714.1</v>
      </c>
      <c r="D83" s="98">
        <v>5925.1</v>
      </c>
      <c r="E83" s="99">
        <v>7119.4</v>
      </c>
      <c r="F83" s="111">
        <v>23894.1</v>
      </c>
      <c r="G83" s="98">
        <v>5889.2</v>
      </c>
      <c r="H83" s="98">
        <v>5381.4</v>
      </c>
      <c r="I83" s="98">
        <v>5645.1</v>
      </c>
      <c r="J83" s="98">
        <v>6910.5</v>
      </c>
      <c r="K83" s="111">
        <v>23826.2</v>
      </c>
      <c r="L83" s="98">
        <v>5938.9</v>
      </c>
      <c r="M83" s="98">
        <v>6458.6</v>
      </c>
      <c r="N83" s="98">
        <v>6798.3</v>
      </c>
      <c r="Q83" s="6"/>
    </row>
    <row r="84" spans="1:22" ht="3.75" customHeight="1" x14ac:dyDescent="0.2">
      <c r="A84" s="291"/>
      <c r="B84" s="103"/>
      <c r="C84" s="105"/>
      <c r="D84" s="128"/>
      <c r="E84" s="114"/>
      <c r="F84" s="134"/>
      <c r="G84" s="187"/>
      <c r="H84" s="93"/>
      <c r="I84" s="93"/>
      <c r="J84" s="93"/>
      <c r="K84" s="134"/>
      <c r="L84" s="93"/>
      <c r="M84" s="93"/>
      <c r="N84" s="93"/>
      <c r="Q84" s="6"/>
    </row>
    <row r="85" spans="1:22" x14ac:dyDescent="0.2">
      <c r="A85" s="291" t="s">
        <v>18</v>
      </c>
      <c r="B85" s="103">
        <v>4020.5</v>
      </c>
      <c r="C85" s="105">
        <v>4444.7</v>
      </c>
      <c r="D85" s="105">
        <v>4687.3</v>
      </c>
      <c r="E85" s="124">
        <v>5527.4</v>
      </c>
      <c r="F85" s="109">
        <v>18679.900000000001</v>
      </c>
      <c r="G85" s="105">
        <v>4707.8999999999996</v>
      </c>
      <c r="H85" s="105">
        <v>4391.3999999999996</v>
      </c>
      <c r="I85" s="105">
        <v>4547.7</v>
      </c>
      <c r="J85" s="105">
        <v>5343.7</v>
      </c>
      <c r="K85" s="109">
        <v>18990.7</v>
      </c>
      <c r="L85" s="105">
        <v>4718.8</v>
      </c>
      <c r="M85" s="105">
        <v>5017.2</v>
      </c>
      <c r="N85" s="105">
        <v>5259</v>
      </c>
      <c r="Q85" s="6"/>
    </row>
    <row r="86" spans="1:22" x14ac:dyDescent="0.2">
      <c r="A86" s="291" t="s">
        <v>19</v>
      </c>
      <c r="B86" s="103">
        <v>771.3</v>
      </c>
      <c r="C86" s="105">
        <v>827.3</v>
      </c>
      <c r="D86" s="105">
        <v>808.5</v>
      </c>
      <c r="E86" s="124">
        <v>946.6</v>
      </c>
      <c r="F86" s="109">
        <v>3353.7</v>
      </c>
      <c r="G86" s="105">
        <v>793.8</v>
      </c>
      <c r="H86" s="105">
        <v>747.2</v>
      </c>
      <c r="I86" s="105">
        <v>749.1</v>
      </c>
      <c r="J86" s="105">
        <v>884.6</v>
      </c>
      <c r="K86" s="109">
        <v>3174.7</v>
      </c>
      <c r="L86" s="105">
        <v>813</v>
      </c>
      <c r="M86" s="105">
        <v>947.4</v>
      </c>
      <c r="N86" s="105">
        <v>992.5</v>
      </c>
      <c r="Q86" s="6"/>
    </row>
    <row r="87" spans="1:22" x14ac:dyDescent="0.2">
      <c r="A87" s="291" t="s">
        <v>20</v>
      </c>
      <c r="B87" s="103">
        <v>83.6</v>
      </c>
      <c r="C87" s="105">
        <v>86.9</v>
      </c>
      <c r="D87" s="105">
        <v>92.3</v>
      </c>
      <c r="E87" s="124">
        <v>95.5</v>
      </c>
      <c r="F87" s="109">
        <v>358.3</v>
      </c>
      <c r="G87" s="105">
        <v>93.7</v>
      </c>
      <c r="H87" s="105">
        <v>97.9</v>
      </c>
      <c r="I87" s="105">
        <v>109</v>
      </c>
      <c r="J87" s="105">
        <v>104.4</v>
      </c>
      <c r="K87" s="109">
        <v>405</v>
      </c>
      <c r="L87" s="105">
        <v>103.7</v>
      </c>
      <c r="M87" s="105">
        <v>101.9</v>
      </c>
      <c r="N87" s="105">
        <v>105.3</v>
      </c>
      <c r="Q87" s="6"/>
    </row>
    <row r="88" spans="1:22" x14ac:dyDescent="0.2">
      <c r="A88" s="302" t="s">
        <v>21</v>
      </c>
      <c r="B88" s="100">
        <v>0</v>
      </c>
      <c r="C88" s="101">
        <v>0</v>
      </c>
      <c r="D88" s="101">
        <v>0</v>
      </c>
      <c r="E88" s="110">
        <v>0</v>
      </c>
      <c r="F88" s="112">
        <v>0</v>
      </c>
      <c r="G88" s="101">
        <v>0</v>
      </c>
      <c r="H88" s="101">
        <v>0</v>
      </c>
      <c r="I88" s="101">
        <v>0</v>
      </c>
      <c r="J88" s="101">
        <v>0</v>
      </c>
      <c r="K88" s="112">
        <v>0</v>
      </c>
      <c r="L88" s="101">
        <v>0</v>
      </c>
      <c r="M88" s="101">
        <v>0</v>
      </c>
      <c r="N88" s="101">
        <v>0</v>
      </c>
      <c r="Q88" s="6"/>
    </row>
    <row r="89" spans="1:22" x14ac:dyDescent="0.2">
      <c r="A89" s="291" t="s">
        <v>22</v>
      </c>
      <c r="B89" s="103">
        <v>4875.3999999999996</v>
      </c>
      <c r="C89" s="105">
        <v>5358.9</v>
      </c>
      <c r="D89" s="105">
        <v>5588.1</v>
      </c>
      <c r="E89" s="124">
        <v>6569.5</v>
      </c>
      <c r="F89" s="109">
        <v>22391.9</v>
      </c>
      <c r="G89" s="105">
        <v>5595.4</v>
      </c>
      <c r="H89" s="105">
        <v>5236.5</v>
      </c>
      <c r="I89" s="105">
        <v>5405.8</v>
      </c>
      <c r="J89" s="105">
        <v>6332.7</v>
      </c>
      <c r="K89" s="109">
        <v>22570.400000000001</v>
      </c>
      <c r="L89" s="105">
        <v>5635.5</v>
      </c>
      <c r="M89" s="105">
        <v>6066.5</v>
      </c>
      <c r="N89" s="105">
        <v>6356.8</v>
      </c>
      <c r="Q89" s="6"/>
    </row>
    <row r="90" spans="1:22" x14ac:dyDescent="0.2">
      <c r="A90" s="291"/>
      <c r="B90" s="103"/>
      <c r="C90" s="105"/>
      <c r="D90" s="128"/>
      <c r="E90" s="114"/>
      <c r="F90" s="134"/>
      <c r="G90" s="187"/>
      <c r="H90" s="93"/>
      <c r="I90" s="93"/>
      <c r="J90" s="93"/>
      <c r="K90" s="134"/>
      <c r="L90" s="93"/>
      <c r="M90" s="93"/>
      <c r="N90" s="93"/>
      <c r="Q90" s="6"/>
    </row>
    <row r="91" spans="1:22" x14ac:dyDescent="0.2">
      <c r="A91" s="291" t="s">
        <v>113</v>
      </c>
      <c r="B91" s="103">
        <v>19.2</v>
      </c>
      <c r="C91" s="105">
        <v>0</v>
      </c>
      <c r="D91" s="105">
        <v>0</v>
      </c>
      <c r="E91" s="114">
        <v>0.5</v>
      </c>
      <c r="F91" s="109">
        <v>19.7</v>
      </c>
      <c r="G91" s="128">
        <v>22.8</v>
      </c>
      <c r="H91" s="128">
        <v>-0.5</v>
      </c>
      <c r="I91" s="128">
        <v>52.8</v>
      </c>
      <c r="J91" s="128">
        <v>12.7</v>
      </c>
      <c r="K91" s="109">
        <v>87.8</v>
      </c>
      <c r="L91" s="128">
        <v>0.2</v>
      </c>
      <c r="M91" s="128">
        <v>0.9</v>
      </c>
      <c r="N91" s="128">
        <v>18.5</v>
      </c>
      <c r="Q91" s="6"/>
    </row>
    <row r="92" spans="1:22" ht="4.5" customHeight="1" x14ac:dyDescent="0.2">
      <c r="A92" s="291"/>
      <c r="B92" s="103"/>
      <c r="C92" s="105"/>
      <c r="D92" s="128"/>
      <c r="E92" s="114"/>
      <c r="F92" s="109">
        <v>0</v>
      </c>
      <c r="G92" s="128"/>
      <c r="H92" s="128"/>
      <c r="I92" s="128"/>
      <c r="J92" s="128"/>
      <c r="K92" s="109">
        <v>0</v>
      </c>
      <c r="L92" s="128"/>
      <c r="M92" s="128"/>
      <c r="N92" s="128"/>
      <c r="Q92" s="6"/>
    </row>
    <row r="93" spans="1:22" x14ac:dyDescent="0.2">
      <c r="A93" s="291" t="s">
        <v>24</v>
      </c>
      <c r="B93" s="103">
        <v>279.3</v>
      </c>
      <c r="C93" s="105">
        <v>355.2</v>
      </c>
      <c r="D93" s="105">
        <v>337</v>
      </c>
      <c r="E93" s="124">
        <v>550.4</v>
      </c>
      <c r="F93" s="109">
        <v>1521.9</v>
      </c>
      <c r="G93" s="105">
        <v>316.60000000000002</v>
      </c>
      <c r="H93" s="105">
        <v>144.4</v>
      </c>
      <c r="I93" s="105">
        <v>292.10000000000002</v>
      </c>
      <c r="J93" s="105">
        <v>590.5</v>
      </c>
      <c r="K93" s="109">
        <v>1343.6</v>
      </c>
      <c r="L93" s="105">
        <v>303.60000000000002</v>
      </c>
      <c r="M93" s="105">
        <v>393</v>
      </c>
      <c r="N93" s="105">
        <v>460.1</v>
      </c>
      <c r="Q93" s="6"/>
      <c r="V93" s="476"/>
    </row>
    <row r="94" spans="1:22" ht="3.75" customHeight="1" x14ac:dyDescent="0.2">
      <c r="A94" s="291"/>
      <c r="B94" s="103">
        <v>0</v>
      </c>
      <c r="C94" s="105">
        <v>0</v>
      </c>
      <c r="D94" s="128"/>
      <c r="E94" s="114"/>
      <c r="F94" s="109">
        <v>0</v>
      </c>
      <c r="G94" s="128"/>
      <c r="H94" s="128"/>
      <c r="I94" s="128"/>
      <c r="J94" s="128"/>
      <c r="K94" s="109">
        <v>0</v>
      </c>
      <c r="L94" s="128"/>
      <c r="M94" s="128"/>
      <c r="N94" s="128"/>
      <c r="Q94" s="6"/>
    </row>
    <row r="95" spans="1:22" x14ac:dyDescent="0.2">
      <c r="A95" s="291" t="s">
        <v>25</v>
      </c>
      <c r="B95" s="127">
        <v>72.7</v>
      </c>
      <c r="C95" s="128">
        <v>21.8</v>
      </c>
      <c r="D95" s="128">
        <v>25.8</v>
      </c>
      <c r="E95" s="114">
        <v>43.6</v>
      </c>
      <c r="F95" s="109">
        <v>163.9</v>
      </c>
      <c r="G95" s="128">
        <v>21.6</v>
      </c>
      <c r="H95" s="128">
        <v>20</v>
      </c>
      <c r="I95" s="128">
        <v>33.5</v>
      </c>
      <c r="J95" s="128">
        <v>55.3</v>
      </c>
      <c r="K95" s="109">
        <v>130.4</v>
      </c>
      <c r="L95" s="128">
        <v>83.9</v>
      </c>
      <c r="M95" s="128">
        <v>212.3</v>
      </c>
      <c r="N95" s="128">
        <v>163.9</v>
      </c>
      <c r="Q95" s="6"/>
    </row>
    <row r="96" spans="1:22" x14ac:dyDescent="0.2">
      <c r="A96" s="291" t="s">
        <v>114</v>
      </c>
      <c r="B96" s="127">
        <v>20.8</v>
      </c>
      <c r="C96" s="128">
        <v>4.3</v>
      </c>
      <c r="D96" s="128">
        <v>0.9</v>
      </c>
      <c r="E96" s="114">
        <v>2.7</v>
      </c>
      <c r="F96" s="109">
        <v>28.7</v>
      </c>
      <c r="G96" s="128">
        <v>-0.2</v>
      </c>
      <c r="H96" s="128">
        <v>5.2</v>
      </c>
      <c r="I96" s="128">
        <v>7.9</v>
      </c>
      <c r="J96" s="128">
        <v>4.4000000000000004</v>
      </c>
      <c r="K96" s="109">
        <v>17.3</v>
      </c>
      <c r="L96" s="128">
        <v>2.7</v>
      </c>
      <c r="M96" s="128">
        <v>12</v>
      </c>
      <c r="N96" s="128">
        <v>7.7</v>
      </c>
      <c r="Q96" s="6"/>
    </row>
    <row r="97" spans="1:17" x14ac:dyDescent="0.2">
      <c r="A97" s="291" t="s">
        <v>27</v>
      </c>
      <c r="B97" s="127">
        <v>21.2</v>
      </c>
      <c r="C97" s="128">
        <v>24.6</v>
      </c>
      <c r="D97" s="128">
        <v>21.8</v>
      </c>
      <c r="E97" s="114">
        <v>18</v>
      </c>
      <c r="F97" s="109">
        <v>85.6</v>
      </c>
      <c r="G97" s="128">
        <v>16</v>
      </c>
      <c r="H97" s="128">
        <v>18</v>
      </c>
      <c r="I97" s="128">
        <v>17.8</v>
      </c>
      <c r="J97" s="128">
        <v>16</v>
      </c>
      <c r="K97" s="109">
        <v>67.8</v>
      </c>
      <c r="L97" s="128">
        <v>10.1</v>
      </c>
      <c r="M97" s="128">
        <v>13.8</v>
      </c>
      <c r="N97" s="128">
        <v>11</v>
      </c>
      <c r="Q97" s="6"/>
    </row>
    <row r="98" spans="1:17" x14ac:dyDescent="0.2">
      <c r="A98" s="302" t="s">
        <v>29</v>
      </c>
      <c r="B98" s="100">
        <v>351.6</v>
      </c>
      <c r="C98" s="101">
        <v>356.7</v>
      </c>
      <c r="D98" s="101">
        <v>341.9</v>
      </c>
      <c r="E98" s="110">
        <v>578.70000000000005</v>
      </c>
      <c r="F98" s="112">
        <v>1628.9</v>
      </c>
      <c r="G98" s="101">
        <v>322</v>
      </c>
      <c r="H98" s="101">
        <v>151.6</v>
      </c>
      <c r="I98" s="101">
        <v>315.7</v>
      </c>
      <c r="J98" s="101">
        <v>634.20000000000005</v>
      </c>
      <c r="K98" s="112">
        <v>1423.5</v>
      </c>
      <c r="L98" s="101">
        <v>380.1</v>
      </c>
      <c r="M98" s="101">
        <v>603.5</v>
      </c>
      <c r="N98" s="101">
        <v>620.70000000000005</v>
      </c>
      <c r="O98" s="476"/>
      <c r="Q98" s="6"/>
    </row>
    <row r="99" spans="1:17" x14ac:dyDescent="0.2">
      <c r="A99" s="291" t="s">
        <v>30</v>
      </c>
      <c r="B99" s="103">
        <v>77.7</v>
      </c>
      <c r="C99" s="105">
        <v>79.900000000000006</v>
      </c>
      <c r="D99" s="105">
        <v>70.7</v>
      </c>
      <c r="E99" s="114">
        <v>128.5</v>
      </c>
      <c r="F99" s="109">
        <v>356.8</v>
      </c>
      <c r="G99" s="128">
        <v>66.5</v>
      </c>
      <c r="H99" s="128">
        <v>33.700000000000003</v>
      </c>
      <c r="I99" s="128">
        <v>70</v>
      </c>
      <c r="J99" s="128">
        <v>141.9</v>
      </c>
      <c r="K99" s="109">
        <v>312.10000000000002</v>
      </c>
      <c r="L99" s="128">
        <v>84.8</v>
      </c>
      <c r="M99" s="128">
        <v>139.9</v>
      </c>
      <c r="N99" s="128">
        <v>145.9</v>
      </c>
      <c r="Q99" s="6"/>
    </row>
    <row r="100" spans="1:17" ht="16.5" x14ac:dyDescent="0.2">
      <c r="A100" s="302" t="s">
        <v>283</v>
      </c>
      <c r="B100" s="86">
        <v>0.22500000000000001</v>
      </c>
      <c r="C100" s="38">
        <v>0.224</v>
      </c>
      <c r="D100" s="38">
        <v>0.20799999999999999</v>
      </c>
      <c r="E100" s="115">
        <v>0.223</v>
      </c>
      <c r="F100" s="87">
        <v>0.22</v>
      </c>
      <c r="G100" s="38">
        <v>0.20699999999999999</v>
      </c>
      <c r="H100" s="38">
        <v>0.223</v>
      </c>
      <c r="I100" s="38">
        <v>0.222</v>
      </c>
      <c r="J100" s="38">
        <v>0.224</v>
      </c>
      <c r="K100" s="87">
        <v>0.219</v>
      </c>
      <c r="L100" s="38">
        <v>0.223</v>
      </c>
      <c r="M100" s="38">
        <v>0.23200000000000001</v>
      </c>
      <c r="N100" s="38">
        <v>0.23499999999999999</v>
      </c>
      <c r="O100" s="476"/>
      <c r="Q100" s="6"/>
    </row>
    <row r="101" spans="1:17" x14ac:dyDescent="0.2">
      <c r="A101" s="291" t="s">
        <v>31</v>
      </c>
      <c r="B101" s="106">
        <v>273.89999999999998</v>
      </c>
      <c r="C101" s="105">
        <v>276.8</v>
      </c>
      <c r="D101" s="105">
        <v>271.2</v>
      </c>
      <c r="E101" s="124">
        <v>450.2</v>
      </c>
      <c r="F101" s="109">
        <v>1272.0999999999999</v>
      </c>
      <c r="G101" s="105">
        <v>255.5</v>
      </c>
      <c r="H101" s="105">
        <v>117.9</v>
      </c>
      <c r="I101" s="105">
        <v>245.7</v>
      </c>
      <c r="J101" s="105">
        <v>492.3</v>
      </c>
      <c r="K101" s="109">
        <v>1111.4000000000001</v>
      </c>
      <c r="L101" s="105">
        <v>295.3</v>
      </c>
      <c r="M101" s="105">
        <v>463.6</v>
      </c>
      <c r="N101" s="105">
        <v>474.8</v>
      </c>
      <c r="O101" s="476"/>
      <c r="Q101" s="6"/>
    </row>
    <row r="102" spans="1:17" ht="28.5" x14ac:dyDescent="0.2">
      <c r="A102" s="302" t="s">
        <v>115</v>
      </c>
      <c r="B102" s="100">
        <v>6.4</v>
      </c>
      <c r="C102" s="101">
        <v>-0.3</v>
      </c>
      <c r="D102" s="101">
        <v>1.4</v>
      </c>
      <c r="E102" s="114">
        <v>1.5</v>
      </c>
      <c r="F102" s="109">
        <v>9</v>
      </c>
      <c r="G102" s="128">
        <v>1.3</v>
      </c>
      <c r="H102" s="128">
        <v>0.2</v>
      </c>
      <c r="I102" s="128">
        <v>0.7</v>
      </c>
      <c r="J102" s="128">
        <v>1.6</v>
      </c>
      <c r="K102" s="109">
        <v>3.8</v>
      </c>
      <c r="L102" s="128">
        <v>2.8</v>
      </c>
      <c r="M102" s="128">
        <v>0.8</v>
      </c>
      <c r="N102" s="128">
        <v>0.9</v>
      </c>
      <c r="Q102" s="6"/>
    </row>
    <row r="103" spans="1:17" s="51" customFormat="1" ht="20.65" customHeight="1" thickBot="1" x14ac:dyDescent="0.3">
      <c r="A103" s="336" t="s">
        <v>136</v>
      </c>
      <c r="B103" s="129">
        <v>267.5</v>
      </c>
      <c r="C103" s="130">
        <v>277.10000000000002</v>
      </c>
      <c r="D103" s="130">
        <v>269.8</v>
      </c>
      <c r="E103" s="132">
        <v>448.7</v>
      </c>
      <c r="F103" s="131">
        <v>1263.0999999999999</v>
      </c>
      <c r="G103" s="130">
        <v>254.2</v>
      </c>
      <c r="H103" s="130">
        <v>117.7</v>
      </c>
      <c r="I103" s="130">
        <v>245</v>
      </c>
      <c r="J103" s="130">
        <v>490.7</v>
      </c>
      <c r="K103" s="131">
        <v>1107.5999999999999</v>
      </c>
      <c r="L103" s="130">
        <v>292.5</v>
      </c>
      <c r="M103" s="130">
        <v>462.8</v>
      </c>
      <c r="N103" s="130">
        <v>473.9</v>
      </c>
      <c r="O103" s="476"/>
      <c r="Q103" s="6"/>
    </row>
    <row r="104" spans="1:17" ht="3.75" customHeight="1" thickTop="1" x14ac:dyDescent="0.2">
      <c r="A104" s="291"/>
      <c r="B104" s="20"/>
      <c r="C104" s="19"/>
      <c r="D104" s="93"/>
      <c r="E104" s="117"/>
      <c r="F104" s="88"/>
      <c r="G104" s="187"/>
      <c r="H104" s="93"/>
      <c r="I104" s="93"/>
      <c r="J104" s="93"/>
      <c r="K104" s="88"/>
      <c r="L104" s="93"/>
      <c r="M104" s="93"/>
      <c r="N104" s="93"/>
      <c r="Q104" s="6"/>
    </row>
    <row r="105" spans="1:17" ht="15" customHeight="1" x14ac:dyDescent="0.2">
      <c r="A105" s="291" t="s">
        <v>34</v>
      </c>
      <c r="B105" s="20"/>
      <c r="C105" s="19"/>
      <c r="D105" s="93"/>
      <c r="E105" s="117"/>
      <c r="F105" s="88"/>
      <c r="G105" s="187"/>
      <c r="H105" s="93"/>
      <c r="I105" s="93"/>
      <c r="J105" s="93"/>
      <c r="K105" s="88"/>
      <c r="L105" s="93"/>
      <c r="M105" s="93"/>
      <c r="N105" s="93"/>
      <c r="Q105" s="6"/>
    </row>
    <row r="106" spans="1:17" ht="15" customHeight="1" x14ac:dyDescent="0.2">
      <c r="A106" s="291" t="s">
        <v>27</v>
      </c>
      <c r="B106" s="20">
        <v>21.2</v>
      </c>
      <c r="C106" s="19">
        <v>24.6</v>
      </c>
      <c r="D106" s="19">
        <v>21.8</v>
      </c>
      <c r="E106" s="82">
        <v>18</v>
      </c>
      <c r="F106" s="42">
        <v>85.6</v>
      </c>
      <c r="G106" s="79">
        <v>16</v>
      </c>
      <c r="H106" s="79">
        <v>18</v>
      </c>
      <c r="I106" s="79">
        <v>17.8</v>
      </c>
      <c r="J106" s="79">
        <v>16</v>
      </c>
      <c r="K106" s="42">
        <v>67.8</v>
      </c>
      <c r="L106" s="79">
        <v>10.1</v>
      </c>
      <c r="M106" s="79">
        <v>13.8</v>
      </c>
      <c r="N106" s="79">
        <v>11</v>
      </c>
      <c r="Q106" s="6"/>
    </row>
    <row r="107" spans="1:17" ht="15" customHeight="1" x14ac:dyDescent="0.2">
      <c r="A107" s="291" t="s">
        <v>30</v>
      </c>
      <c r="B107" s="20">
        <v>77.7</v>
      </c>
      <c r="C107" s="19">
        <v>79.900000000000006</v>
      </c>
      <c r="D107" s="19">
        <v>70.7</v>
      </c>
      <c r="E107" s="82">
        <v>128.5</v>
      </c>
      <c r="F107" s="42">
        <v>356.8</v>
      </c>
      <c r="G107" s="79">
        <v>66.5</v>
      </c>
      <c r="H107" s="79">
        <v>33.700000000000003</v>
      </c>
      <c r="I107" s="79">
        <v>70</v>
      </c>
      <c r="J107" s="79">
        <v>141.9</v>
      </c>
      <c r="K107" s="42">
        <v>312.10000000000002</v>
      </c>
      <c r="L107" s="79">
        <v>84.8</v>
      </c>
      <c r="M107" s="79">
        <v>139.9</v>
      </c>
      <c r="N107" s="79">
        <v>145.9</v>
      </c>
      <c r="Q107" s="6"/>
    </row>
    <row r="108" spans="1:17" ht="15" customHeight="1" x14ac:dyDescent="0.2">
      <c r="A108" s="291" t="s">
        <v>20</v>
      </c>
      <c r="B108" s="20">
        <v>83.6</v>
      </c>
      <c r="C108" s="19">
        <v>86.9</v>
      </c>
      <c r="D108" s="19">
        <v>92.3</v>
      </c>
      <c r="E108" s="82">
        <v>95.5</v>
      </c>
      <c r="F108" s="42">
        <v>358.3</v>
      </c>
      <c r="G108" s="79">
        <v>93.7</v>
      </c>
      <c r="H108" s="79">
        <v>97.9</v>
      </c>
      <c r="I108" s="79">
        <v>109</v>
      </c>
      <c r="J108" s="79">
        <v>104.4</v>
      </c>
      <c r="K108" s="42">
        <v>405</v>
      </c>
      <c r="L108" s="79">
        <v>103.7</v>
      </c>
      <c r="M108" s="79">
        <v>101.9</v>
      </c>
      <c r="N108" s="79">
        <v>105.3</v>
      </c>
      <c r="O108" s="476"/>
      <c r="Q108" s="6"/>
    </row>
    <row r="109" spans="1:17" ht="15" customHeight="1" x14ac:dyDescent="0.2">
      <c r="A109" s="302" t="s">
        <v>21</v>
      </c>
      <c r="B109" s="18">
        <v>0</v>
      </c>
      <c r="C109" s="17">
        <v>0</v>
      </c>
      <c r="D109" s="17">
        <v>0</v>
      </c>
      <c r="E109" s="84">
        <v>0</v>
      </c>
      <c r="F109" s="122">
        <v>0</v>
      </c>
      <c r="G109" s="17">
        <v>0</v>
      </c>
      <c r="H109" s="17">
        <v>0</v>
      </c>
      <c r="I109" s="17">
        <v>0</v>
      </c>
      <c r="J109" s="17">
        <v>0</v>
      </c>
      <c r="K109" s="122">
        <v>0</v>
      </c>
      <c r="L109" s="17">
        <v>0</v>
      </c>
      <c r="M109" s="17">
        <v>0</v>
      </c>
      <c r="N109" s="17">
        <v>0</v>
      </c>
      <c r="Q109" s="6"/>
    </row>
    <row r="110" spans="1:17" s="51" customFormat="1" ht="15" customHeight="1" x14ac:dyDescent="0.25">
      <c r="A110" s="303" t="s">
        <v>64</v>
      </c>
      <c r="B110" s="85">
        <v>450</v>
      </c>
      <c r="C110" s="53">
        <v>468.5</v>
      </c>
      <c r="D110" s="53">
        <v>454.6</v>
      </c>
      <c r="E110" s="120">
        <v>690.7</v>
      </c>
      <c r="F110" s="136">
        <v>2063.8000000000002</v>
      </c>
      <c r="G110" s="53">
        <v>430.4</v>
      </c>
      <c r="H110" s="53">
        <v>267.3</v>
      </c>
      <c r="I110" s="53">
        <v>441.8</v>
      </c>
      <c r="J110" s="53">
        <v>753</v>
      </c>
      <c r="K110" s="136">
        <v>1892.5</v>
      </c>
      <c r="L110" s="53">
        <v>491.1</v>
      </c>
      <c r="M110" s="53">
        <v>718.4</v>
      </c>
      <c r="N110" s="53">
        <v>736.1</v>
      </c>
      <c r="O110" s="476"/>
      <c r="Q110" s="6"/>
    </row>
    <row r="111" spans="1:17" ht="3.75" customHeight="1" x14ac:dyDescent="0.2">
      <c r="A111" s="291"/>
      <c r="B111" s="20"/>
      <c r="C111" s="19"/>
      <c r="D111" s="93"/>
      <c r="E111" s="117"/>
      <c r="F111" s="88"/>
      <c r="G111" s="187"/>
      <c r="H111" s="93"/>
      <c r="I111" s="93"/>
      <c r="J111" s="93"/>
      <c r="K111" s="88"/>
      <c r="L111" s="93"/>
      <c r="M111" s="93"/>
      <c r="N111" s="93"/>
      <c r="Q111" s="6"/>
    </row>
    <row r="112" spans="1:17" x14ac:dyDescent="0.2">
      <c r="A112" s="291" t="s">
        <v>36</v>
      </c>
      <c r="B112" s="39">
        <v>340.2</v>
      </c>
      <c r="C112" s="79">
        <v>340.5</v>
      </c>
      <c r="D112" s="79">
        <v>341.1</v>
      </c>
      <c r="E112" s="82">
        <v>340.3</v>
      </c>
      <c r="F112" s="42">
        <v>340.5</v>
      </c>
      <c r="G112" s="79">
        <v>339.7</v>
      </c>
      <c r="H112" s="79">
        <v>337.4</v>
      </c>
      <c r="I112" s="79">
        <v>337.7</v>
      </c>
      <c r="J112" s="79">
        <v>338.8</v>
      </c>
      <c r="K112" s="42">
        <v>338.4</v>
      </c>
      <c r="L112" s="79">
        <v>339.6</v>
      </c>
      <c r="M112" s="79">
        <v>339.5</v>
      </c>
      <c r="N112" s="79">
        <v>340.3</v>
      </c>
      <c r="Q112" s="6"/>
    </row>
    <row r="113" spans="1:17" ht="15" x14ac:dyDescent="0.25">
      <c r="A113" s="303" t="s">
        <v>37</v>
      </c>
      <c r="B113" s="90">
        <v>0.79</v>
      </c>
      <c r="C113" s="92">
        <v>0.81</v>
      </c>
      <c r="D113" s="92">
        <v>0.79</v>
      </c>
      <c r="E113" s="92">
        <v>1.32</v>
      </c>
      <c r="F113" s="91">
        <v>3.71</v>
      </c>
      <c r="G113" s="92">
        <v>0.75</v>
      </c>
      <c r="H113" s="92">
        <v>0.35</v>
      </c>
      <c r="I113" s="92">
        <v>0.73</v>
      </c>
      <c r="J113" s="92">
        <v>1.45</v>
      </c>
      <c r="K113" s="91">
        <v>3.27</v>
      </c>
      <c r="L113" s="92">
        <v>0.86</v>
      </c>
      <c r="M113" s="92">
        <v>1.36</v>
      </c>
      <c r="N113" s="92">
        <v>1.39</v>
      </c>
      <c r="O113" s="478"/>
      <c r="Q113" s="6"/>
    </row>
    <row r="114" spans="1:17" x14ac:dyDescent="0.2">
      <c r="A114" s="291"/>
      <c r="B114" s="187"/>
      <c r="C114" s="93"/>
      <c r="D114" s="93"/>
      <c r="E114" s="93"/>
      <c r="F114" s="88"/>
      <c r="G114" s="93"/>
      <c r="H114" s="93"/>
      <c r="I114" s="93"/>
      <c r="J114" s="93"/>
      <c r="K114" s="88"/>
      <c r="L114" s="93"/>
      <c r="M114" s="93"/>
      <c r="N114" s="93"/>
      <c r="Q114" s="6"/>
    </row>
    <row r="115" spans="1:17" ht="14.65" customHeight="1" x14ac:dyDescent="0.2">
      <c r="A115" s="421" t="s">
        <v>7</v>
      </c>
      <c r="B115" s="187"/>
      <c r="C115" s="93"/>
      <c r="D115" s="93"/>
      <c r="E115" s="93"/>
      <c r="F115" s="88"/>
      <c r="G115" s="93"/>
      <c r="H115" s="93"/>
      <c r="I115" s="93"/>
      <c r="J115" s="93"/>
      <c r="K115" s="88"/>
      <c r="L115" s="93"/>
      <c r="M115" s="93"/>
      <c r="N115" s="93"/>
      <c r="Q115" s="6"/>
    </row>
    <row r="116" spans="1:17" x14ac:dyDescent="0.2">
      <c r="A116" s="422"/>
      <c r="B116" s="187"/>
      <c r="C116" s="93"/>
      <c r="D116" s="93"/>
      <c r="E116" s="93"/>
      <c r="F116" s="88"/>
      <c r="G116" s="93"/>
      <c r="H116" s="93"/>
      <c r="I116" s="93"/>
      <c r="J116" s="93"/>
      <c r="K116" s="88"/>
      <c r="L116" s="93"/>
      <c r="M116" s="93"/>
      <c r="N116" s="93"/>
      <c r="Q116" s="6"/>
    </row>
    <row r="117" spans="1:17" ht="15" x14ac:dyDescent="0.2">
      <c r="A117" s="339" t="s">
        <v>131</v>
      </c>
      <c r="B117" s="343"/>
      <c r="C117" s="344"/>
      <c r="D117" s="344"/>
      <c r="E117" s="344"/>
      <c r="F117" s="346"/>
      <c r="G117" s="344"/>
      <c r="H117" s="344"/>
      <c r="I117" s="344"/>
      <c r="J117" s="344"/>
      <c r="K117" s="346"/>
      <c r="L117" s="344"/>
      <c r="M117" s="344"/>
      <c r="N117" s="344"/>
      <c r="Q117" s="6"/>
    </row>
    <row r="118" spans="1:17" x14ac:dyDescent="0.2">
      <c r="A118" s="291" t="s">
        <v>139</v>
      </c>
      <c r="B118" s="39">
        <v>43.9</v>
      </c>
      <c r="C118" s="79">
        <v>62.5</v>
      </c>
      <c r="D118" s="79">
        <v>63.5</v>
      </c>
      <c r="E118" s="79">
        <v>-99.9</v>
      </c>
      <c r="F118" s="42">
        <v>70</v>
      </c>
      <c r="G118" s="79">
        <v>51.2</v>
      </c>
      <c r="H118" s="79">
        <v>18.8</v>
      </c>
      <c r="I118" s="79">
        <v>49.1</v>
      </c>
      <c r="J118" s="79">
        <v>95.1</v>
      </c>
      <c r="K118" s="42">
        <v>214.2</v>
      </c>
      <c r="L118" s="79">
        <v>76.3</v>
      </c>
      <c r="M118" s="79">
        <v>133.4</v>
      </c>
      <c r="N118" s="79">
        <v>133.5</v>
      </c>
      <c r="Q118" s="6"/>
    </row>
    <row r="119" spans="1:17" x14ac:dyDescent="0.2">
      <c r="A119" s="291" t="s">
        <v>140</v>
      </c>
      <c r="B119" s="39">
        <v>214.7</v>
      </c>
      <c r="C119" s="79">
        <v>285.89999999999998</v>
      </c>
      <c r="D119" s="79">
        <v>321.5</v>
      </c>
      <c r="E119" s="79">
        <v>539.20000000000005</v>
      </c>
      <c r="F119" s="42">
        <v>1361.3</v>
      </c>
      <c r="G119" s="79">
        <v>224.7</v>
      </c>
      <c r="H119" s="79">
        <v>100.9</v>
      </c>
      <c r="I119" s="79">
        <v>233.9</v>
      </c>
      <c r="J119" s="79">
        <v>410.4</v>
      </c>
      <c r="K119" s="42">
        <v>969.9</v>
      </c>
      <c r="L119" s="79">
        <v>345.3</v>
      </c>
      <c r="M119" s="79">
        <v>576.79999999999995</v>
      </c>
      <c r="N119" s="79">
        <v>570.1</v>
      </c>
      <c r="Q119" s="6"/>
    </row>
    <row r="120" spans="1:17" x14ac:dyDescent="0.2">
      <c r="A120" s="302" t="s">
        <v>141</v>
      </c>
      <c r="B120" s="351">
        <v>6.4</v>
      </c>
      <c r="C120" s="352">
        <v>-0.3</v>
      </c>
      <c r="D120" s="352">
        <v>1.4</v>
      </c>
      <c r="E120" s="352">
        <v>1.5</v>
      </c>
      <c r="F120" s="122">
        <v>9</v>
      </c>
      <c r="G120" s="352">
        <v>1.3</v>
      </c>
      <c r="H120" s="352">
        <v>0.2</v>
      </c>
      <c r="I120" s="352">
        <v>0</v>
      </c>
      <c r="J120" s="352">
        <v>0</v>
      </c>
      <c r="K120" s="122">
        <v>1.5</v>
      </c>
      <c r="L120" s="352">
        <v>0</v>
      </c>
      <c r="M120" s="352">
        <v>0</v>
      </c>
      <c r="N120" s="352">
        <v>0</v>
      </c>
      <c r="Q120" s="6"/>
    </row>
    <row r="121" spans="1:17" x14ac:dyDescent="0.2">
      <c r="A121" s="291" t="s">
        <v>142</v>
      </c>
      <c r="B121" s="39">
        <v>208.3</v>
      </c>
      <c r="C121" s="79">
        <v>286.2</v>
      </c>
      <c r="D121" s="79">
        <v>320.10000000000002</v>
      </c>
      <c r="E121" s="79">
        <v>537.70000000000005</v>
      </c>
      <c r="F121" s="42">
        <v>1352.3</v>
      </c>
      <c r="G121" s="79">
        <v>223.4</v>
      </c>
      <c r="H121" s="79">
        <v>100.7</v>
      </c>
      <c r="I121" s="79">
        <v>233.9</v>
      </c>
      <c r="J121" s="79">
        <v>410.4</v>
      </c>
      <c r="K121" s="42">
        <v>968.4</v>
      </c>
      <c r="L121" s="79">
        <v>345.3</v>
      </c>
      <c r="M121" s="79">
        <v>576.79999999999995</v>
      </c>
      <c r="N121" s="79">
        <v>570.1</v>
      </c>
      <c r="Q121" s="6"/>
    </row>
    <row r="122" spans="1:17" x14ac:dyDescent="0.2">
      <c r="A122" s="291" t="s">
        <v>143</v>
      </c>
      <c r="B122" s="415">
        <v>0.21099999999999999</v>
      </c>
      <c r="C122" s="236">
        <v>0.218</v>
      </c>
      <c r="D122" s="236">
        <v>0.19800000000000001</v>
      </c>
      <c r="E122" s="236">
        <v>-0.186</v>
      </c>
      <c r="F122" s="231">
        <v>5.1999999999999998E-2</v>
      </c>
      <c r="G122" s="236">
        <v>0.22900000000000001</v>
      </c>
      <c r="H122" s="236">
        <v>0.187</v>
      </c>
      <c r="I122" s="236">
        <v>0.21</v>
      </c>
      <c r="J122" s="236">
        <v>0.23200000000000001</v>
      </c>
      <c r="K122" s="231">
        <v>0.221</v>
      </c>
      <c r="L122" s="236">
        <v>0.221</v>
      </c>
      <c r="M122" s="236">
        <v>0.23100000000000001</v>
      </c>
      <c r="N122" s="236">
        <v>0.23400000000000001</v>
      </c>
      <c r="O122" s="6"/>
      <c r="Q122" s="6"/>
    </row>
    <row r="123" spans="1:17" x14ac:dyDescent="0.2">
      <c r="A123" s="291"/>
      <c r="B123" s="187"/>
      <c r="C123" s="93"/>
      <c r="D123" s="93"/>
      <c r="E123" s="93"/>
      <c r="F123" s="88"/>
      <c r="G123" s="93"/>
      <c r="H123" s="93"/>
      <c r="I123" s="93"/>
      <c r="J123" s="93"/>
      <c r="K123" s="88"/>
      <c r="L123" s="93"/>
      <c r="M123" s="93"/>
      <c r="N123" s="93"/>
      <c r="O123" s="41"/>
      <c r="Q123" s="6"/>
    </row>
    <row r="124" spans="1:17" x14ac:dyDescent="0.2">
      <c r="A124" s="291"/>
      <c r="B124" s="187"/>
      <c r="C124" s="93"/>
      <c r="D124" s="93"/>
      <c r="E124" s="93"/>
      <c r="F124" s="88"/>
      <c r="G124" s="93"/>
      <c r="H124" s="93"/>
      <c r="I124" s="93"/>
      <c r="J124" s="93"/>
      <c r="K124" s="88"/>
      <c r="L124" s="93"/>
      <c r="M124" s="93"/>
      <c r="N124" s="93"/>
      <c r="Q124" s="6"/>
    </row>
    <row r="125" spans="1:17" ht="15" x14ac:dyDescent="0.2">
      <c r="A125" s="339" t="s">
        <v>144</v>
      </c>
      <c r="B125" s="416"/>
      <c r="C125" s="417"/>
      <c r="D125" s="417"/>
      <c r="E125" s="417"/>
      <c r="F125" s="418"/>
      <c r="G125" s="417"/>
      <c r="H125" s="417"/>
      <c r="I125" s="417"/>
      <c r="J125" s="417"/>
      <c r="K125" s="418"/>
      <c r="L125" s="417"/>
      <c r="M125" s="417"/>
      <c r="N125" s="417"/>
      <c r="Q125" s="6"/>
    </row>
    <row r="126" spans="1:17" x14ac:dyDescent="0.2">
      <c r="A126" s="291" t="s">
        <v>139</v>
      </c>
      <c r="B126" s="39">
        <v>33.799999999999997</v>
      </c>
      <c r="C126" s="79">
        <v>17.399999999999999</v>
      </c>
      <c r="D126" s="79">
        <v>7.2</v>
      </c>
      <c r="E126" s="79">
        <v>228.4</v>
      </c>
      <c r="F126" s="42">
        <v>286.8</v>
      </c>
      <c r="G126" s="79">
        <v>15.3</v>
      </c>
      <c r="H126" s="79">
        <v>14.9</v>
      </c>
      <c r="I126" s="79">
        <v>20.9</v>
      </c>
      <c r="J126" s="79">
        <v>46.8</v>
      </c>
      <c r="K126" s="42">
        <v>97.9</v>
      </c>
      <c r="L126" s="79">
        <v>8.5</v>
      </c>
      <c r="M126" s="79">
        <v>6.5</v>
      </c>
      <c r="N126" s="79">
        <v>12.4</v>
      </c>
      <c r="Q126" s="6"/>
    </row>
    <row r="127" spans="1:17" x14ac:dyDescent="0.2">
      <c r="A127" s="291" t="s">
        <v>140</v>
      </c>
      <c r="B127" s="39">
        <v>136.9</v>
      </c>
      <c r="C127" s="79">
        <v>70.8</v>
      </c>
      <c r="D127" s="79">
        <v>20.399999999999999</v>
      </c>
      <c r="E127" s="79">
        <v>39.5</v>
      </c>
      <c r="F127" s="42">
        <v>267.60000000000002</v>
      </c>
      <c r="G127" s="79">
        <v>97.2</v>
      </c>
      <c r="H127" s="79">
        <v>50.7</v>
      </c>
      <c r="I127" s="79">
        <v>81.8</v>
      </c>
      <c r="J127" s="79">
        <v>223.8</v>
      </c>
      <c r="K127" s="42">
        <v>453.5</v>
      </c>
      <c r="L127" s="79">
        <v>34.799999999999997</v>
      </c>
      <c r="M127" s="79">
        <v>26.7</v>
      </c>
      <c r="N127" s="79">
        <v>50.6</v>
      </c>
    </row>
    <row r="128" spans="1:17" x14ac:dyDescent="0.2">
      <c r="A128" s="302" t="s">
        <v>141</v>
      </c>
      <c r="B128" s="351">
        <v>0</v>
      </c>
      <c r="C128" s="352">
        <v>0</v>
      </c>
      <c r="D128" s="352">
        <v>0</v>
      </c>
      <c r="E128" s="352">
        <v>0</v>
      </c>
      <c r="F128" s="122">
        <v>0</v>
      </c>
      <c r="G128" s="352">
        <v>0</v>
      </c>
      <c r="H128" s="352">
        <v>0</v>
      </c>
      <c r="I128" s="352">
        <v>0</v>
      </c>
      <c r="J128" s="352">
        <v>0</v>
      </c>
      <c r="K128" s="122">
        <v>0</v>
      </c>
      <c r="L128" s="352">
        <v>0</v>
      </c>
      <c r="M128" s="352">
        <v>0</v>
      </c>
      <c r="N128" s="352">
        <v>0</v>
      </c>
    </row>
    <row r="129" spans="1:17" x14ac:dyDescent="0.2">
      <c r="A129" s="291" t="s">
        <v>142</v>
      </c>
      <c r="B129" s="39">
        <v>136.9</v>
      </c>
      <c r="C129" s="79">
        <v>70.8</v>
      </c>
      <c r="D129" s="79">
        <v>20.399999999999999</v>
      </c>
      <c r="E129" s="79">
        <v>39.5</v>
      </c>
      <c r="F129" s="42">
        <v>267.60000000000002</v>
      </c>
      <c r="G129" s="79">
        <v>97.2</v>
      </c>
      <c r="H129" s="79">
        <v>50.7</v>
      </c>
      <c r="I129" s="79">
        <v>81.8</v>
      </c>
      <c r="J129" s="79">
        <v>223.8</v>
      </c>
      <c r="K129" s="42">
        <v>453.5</v>
      </c>
      <c r="L129" s="79">
        <v>34.799999999999997</v>
      </c>
      <c r="M129" s="79">
        <v>26.7</v>
      </c>
      <c r="N129" s="79">
        <v>50.6</v>
      </c>
    </row>
    <row r="130" spans="1:17" x14ac:dyDescent="0.2">
      <c r="A130" s="291" t="s">
        <v>143</v>
      </c>
      <c r="B130" s="415">
        <v>0.247</v>
      </c>
      <c r="C130" s="236">
        <v>0.246</v>
      </c>
      <c r="D130" s="236">
        <v>0.35299999999999998</v>
      </c>
      <c r="E130" s="236">
        <v>5.782</v>
      </c>
      <c r="F130" s="231">
        <v>1.0720000000000001</v>
      </c>
      <c r="G130" s="236">
        <v>0.157</v>
      </c>
      <c r="H130" s="236">
        <v>0.29399999999999998</v>
      </c>
      <c r="I130" s="236">
        <v>0.25600000000000001</v>
      </c>
      <c r="J130" s="236">
        <v>0.20899999999999999</v>
      </c>
      <c r="K130" s="231">
        <v>0.216</v>
      </c>
      <c r="L130" s="236">
        <v>0.24399999999999999</v>
      </c>
      <c r="M130" s="236">
        <v>0.24299999999999999</v>
      </c>
      <c r="N130" s="236">
        <v>0.245</v>
      </c>
    </row>
    <row r="131" spans="1:17" x14ac:dyDescent="0.2">
      <c r="A131" s="291"/>
      <c r="B131" s="187"/>
      <c r="C131" s="93"/>
      <c r="D131" s="93"/>
      <c r="E131" s="93"/>
      <c r="F131" s="88"/>
      <c r="G131" s="93"/>
      <c r="H131" s="93"/>
      <c r="I131" s="93"/>
      <c r="J131" s="93"/>
      <c r="K131" s="88"/>
      <c r="L131" s="93"/>
      <c r="M131" s="93"/>
      <c r="N131" s="93"/>
    </row>
    <row r="132" spans="1:17" x14ac:dyDescent="0.2">
      <c r="A132" s="291"/>
      <c r="B132" s="187"/>
      <c r="C132" s="93"/>
      <c r="D132" s="93"/>
      <c r="E132" s="93"/>
      <c r="F132" s="88"/>
      <c r="G132" s="93"/>
      <c r="H132" s="93"/>
      <c r="I132" s="93"/>
      <c r="J132" s="93"/>
      <c r="K132" s="88"/>
      <c r="L132" s="93"/>
      <c r="M132" s="93"/>
      <c r="N132" s="93"/>
    </row>
    <row r="133" spans="1:17" ht="15" x14ac:dyDescent="0.2">
      <c r="A133" s="339" t="s">
        <v>135</v>
      </c>
      <c r="B133" s="416"/>
      <c r="C133" s="417"/>
      <c r="D133" s="417"/>
      <c r="E133" s="417"/>
      <c r="F133" s="418"/>
      <c r="G133" s="417"/>
      <c r="H133" s="417"/>
      <c r="I133" s="417"/>
      <c r="J133" s="417"/>
      <c r="K133" s="418"/>
      <c r="L133" s="417"/>
      <c r="M133" s="417"/>
      <c r="N133" s="417"/>
    </row>
    <row r="134" spans="1:17" x14ac:dyDescent="0.2">
      <c r="A134" s="291" t="s">
        <v>139</v>
      </c>
      <c r="B134" s="39">
        <v>77.7</v>
      </c>
      <c r="C134" s="79">
        <v>79.900000000000006</v>
      </c>
      <c r="D134" s="79">
        <v>70.7</v>
      </c>
      <c r="E134" s="79">
        <v>128.5</v>
      </c>
      <c r="F134" s="42">
        <v>356.8</v>
      </c>
      <c r="G134" s="79">
        <v>66.5</v>
      </c>
      <c r="H134" s="79">
        <v>33.700000000000003</v>
      </c>
      <c r="I134" s="79">
        <v>70</v>
      </c>
      <c r="J134" s="79">
        <v>141.9</v>
      </c>
      <c r="K134" s="42">
        <v>312.10000000000002</v>
      </c>
      <c r="L134" s="79">
        <v>84.8</v>
      </c>
      <c r="M134" s="79">
        <v>139.9</v>
      </c>
      <c r="N134" s="79">
        <v>145.9</v>
      </c>
    </row>
    <row r="135" spans="1:17" x14ac:dyDescent="0.2">
      <c r="A135" s="291" t="s">
        <v>140</v>
      </c>
      <c r="B135" s="39">
        <v>351.6</v>
      </c>
      <c r="C135" s="79">
        <v>356.7</v>
      </c>
      <c r="D135" s="79">
        <v>341.9</v>
      </c>
      <c r="E135" s="79">
        <v>578.70000000000005</v>
      </c>
      <c r="F135" s="42">
        <v>1628.9</v>
      </c>
      <c r="G135" s="79">
        <v>322</v>
      </c>
      <c r="H135" s="79">
        <v>151.6</v>
      </c>
      <c r="I135" s="79">
        <v>315.7</v>
      </c>
      <c r="J135" s="79">
        <v>634.20000000000005</v>
      </c>
      <c r="K135" s="42">
        <v>1423.5</v>
      </c>
      <c r="L135" s="79">
        <v>380.1</v>
      </c>
      <c r="M135" s="79">
        <v>603.5</v>
      </c>
      <c r="N135" s="79">
        <v>620.70000000000005</v>
      </c>
    </row>
    <row r="136" spans="1:17" x14ac:dyDescent="0.2">
      <c r="A136" s="302" t="s">
        <v>141</v>
      </c>
      <c r="B136" s="351">
        <v>6.4</v>
      </c>
      <c r="C136" s="352">
        <v>-0.3</v>
      </c>
      <c r="D136" s="352">
        <v>1.4</v>
      </c>
      <c r="E136" s="352">
        <v>1.5</v>
      </c>
      <c r="F136" s="122">
        <v>9</v>
      </c>
      <c r="G136" s="352">
        <v>1.3</v>
      </c>
      <c r="H136" s="352">
        <v>0.2</v>
      </c>
      <c r="I136" s="352">
        <v>0</v>
      </c>
      <c r="J136" s="352">
        <v>0</v>
      </c>
      <c r="K136" s="122">
        <v>1.5</v>
      </c>
      <c r="L136" s="352">
        <v>0</v>
      </c>
      <c r="M136" s="352">
        <v>0</v>
      </c>
      <c r="N136" s="352">
        <v>0</v>
      </c>
    </row>
    <row r="137" spans="1:17" x14ac:dyDescent="0.2">
      <c r="A137" s="419" t="s">
        <v>142</v>
      </c>
      <c r="B137" s="420">
        <v>345.2</v>
      </c>
      <c r="C137" s="79">
        <v>357</v>
      </c>
      <c r="D137" s="79">
        <v>340.5</v>
      </c>
      <c r="E137" s="79">
        <v>577.20000000000005</v>
      </c>
      <c r="F137" s="42">
        <v>1619.9</v>
      </c>
      <c r="G137" s="79">
        <v>320.7</v>
      </c>
      <c r="H137" s="79">
        <v>151.4</v>
      </c>
      <c r="I137" s="79">
        <v>315.7</v>
      </c>
      <c r="J137" s="79">
        <v>634.20000000000005</v>
      </c>
      <c r="K137" s="42">
        <v>1422</v>
      </c>
      <c r="L137" s="79">
        <v>380.1</v>
      </c>
      <c r="M137" s="79">
        <v>603.5</v>
      </c>
      <c r="N137" s="79">
        <v>620.70000000000005</v>
      </c>
    </row>
    <row r="138" spans="1:17" x14ac:dyDescent="0.2">
      <c r="A138" s="302" t="s">
        <v>143</v>
      </c>
      <c r="B138" s="158">
        <v>0.22500000000000001</v>
      </c>
      <c r="C138" s="65">
        <v>0.224</v>
      </c>
      <c r="D138" s="65">
        <v>0.20799999999999999</v>
      </c>
      <c r="E138" s="65">
        <v>0.223</v>
      </c>
      <c r="F138" s="135">
        <v>0.22</v>
      </c>
      <c r="G138" s="65">
        <v>0.20699999999999999</v>
      </c>
      <c r="H138" s="65">
        <v>0.223</v>
      </c>
      <c r="I138" s="65">
        <v>0.222</v>
      </c>
      <c r="J138" s="65">
        <v>0.224</v>
      </c>
      <c r="K138" s="135">
        <v>0.219</v>
      </c>
      <c r="L138" s="65">
        <v>0.223</v>
      </c>
      <c r="M138" s="65">
        <v>0.23200000000000001</v>
      </c>
      <c r="N138" s="65">
        <v>0.23499999999999999</v>
      </c>
      <c r="O138" s="6"/>
    </row>
    <row r="139" spans="1:17" x14ac:dyDescent="0.2">
      <c r="A139" s="338" t="s">
        <v>145</v>
      </c>
      <c r="B139" s="93"/>
      <c r="C139" s="93"/>
      <c r="D139" s="93"/>
      <c r="E139" s="93"/>
      <c r="F139" s="93"/>
      <c r="G139" s="93"/>
      <c r="H139" s="93"/>
      <c r="I139" s="93"/>
      <c r="J139" s="93"/>
      <c r="K139" s="93"/>
      <c r="L139" s="93"/>
      <c r="M139" s="93"/>
      <c r="N139" s="93"/>
      <c r="O139" s="41"/>
    </row>
    <row r="140" spans="1:17" x14ac:dyDescent="0.2">
      <c r="A140" s="338"/>
      <c r="B140" s="93"/>
      <c r="C140" s="93"/>
      <c r="D140" s="93"/>
      <c r="E140" s="93"/>
      <c r="F140" s="93"/>
      <c r="G140" s="93"/>
      <c r="H140" s="93"/>
      <c r="I140" s="93"/>
      <c r="J140" s="93"/>
      <c r="K140" s="93"/>
      <c r="L140" s="93"/>
      <c r="M140" s="93"/>
      <c r="N140" s="93"/>
      <c r="O140" s="41"/>
    </row>
    <row r="141" spans="1:17" ht="14.45" customHeight="1" x14ac:dyDescent="0.2">
      <c r="A141" s="338"/>
      <c r="B141" s="93"/>
      <c r="C141" s="93"/>
      <c r="D141" s="93"/>
      <c r="E141" s="93"/>
      <c r="F141" s="93"/>
      <c r="G141" s="93"/>
      <c r="H141" s="93"/>
      <c r="I141" s="93"/>
      <c r="J141" s="93"/>
      <c r="K141" s="93"/>
      <c r="L141" s="93"/>
      <c r="M141" s="93"/>
      <c r="N141" s="93"/>
      <c r="O141" s="41"/>
    </row>
    <row r="142" spans="1:17" ht="14.45" customHeight="1" x14ac:dyDescent="0.2">
      <c r="A142" s="337" t="s">
        <v>137</v>
      </c>
      <c r="B142" s="187"/>
      <c r="C142" s="93"/>
      <c r="D142" s="93"/>
      <c r="E142" s="93"/>
      <c r="F142" s="93"/>
      <c r="G142" s="93"/>
      <c r="H142" s="93"/>
      <c r="I142" s="93"/>
      <c r="J142" s="93"/>
      <c r="K142" s="93"/>
      <c r="L142" s="93"/>
      <c r="M142" s="93"/>
      <c r="N142" s="93"/>
      <c r="Q142" s="6"/>
    </row>
    <row r="143" spans="1:17" ht="14.45" customHeight="1" x14ac:dyDescent="0.2">
      <c r="A143" s="337" t="s">
        <v>138</v>
      </c>
      <c r="B143" s="187"/>
      <c r="C143" s="93"/>
      <c r="D143" s="93"/>
      <c r="E143" s="93"/>
      <c r="F143" s="93"/>
      <c r="G143" s="93"/>
      <c r="H143" s="93"/>
      <c r="I143" s="93"/>
      <c r="J143" s="93"/>
      <c r="K143" s="93"/>
      <c r="L143" s="93"/>
      <c r="M143" s="93"/>
      <c r="N143" s="93"/>
      <c r="Q143" s="6"/>
    </row>
    <row r="144" spans="1:17" ht="14.45" customHeight="1" x14ac:dyDescent="0.2">
      <c r="A144" s="349" t="s">
        <v>284</v>
      </c>
      <c r="B144" s="349"/>
      <c r="C144" s="349"/>
      <c r="D144" s="349"/>
      <c r="E144" s="93"/>
      <c r="F144" s="93"/>
      <c r="G144" s="93"/>
      <c r="H144" s="93"/>
      <c r="I144" s="93"/>
      <c r="J144" s="93"/>
      <c r="K144" s="93"/>
      <c r="L144" s="93"/>
      <c r="M144" s="93"/>
      <c r="N144" s="93"/>
    </row>
    <row r="145" spans="1:14" x14ac:dyDescent="0.2">
      <c r="A145" s="349" t="s">
        <v>279</v>
      </c>
      <c r="B145" s="93"/>
      <c r="C145" s="93"/>
      <c r="D145" s="93"/>
      <c r="E145" s="93"/>
      <c r="F145" s="93"/>
      <c r="G145" s="93"/>
      <c r="H145" s="93"/>
      <c r="I145" s="93"/>
      <c r="J145" s="93"/>
      <c r="K145" s="93"/>
      <c r="L145" s="93"/>
      <c r="M145" s="93"/>
      <c r="N145" s="93"/>
    </row>
    <row r="146" spans="1:14" x14ac:dyDescent="0.2">
      <c r="A146" s="349" t="s">
        <v>280</v>
      </c>
      <c r="B146" s="93"/>
      <c r="C146" s="93"/>
      <c r="D146" s="93"/>
      <c r="E146" s="93"/>
      <c r="F146" s="93"/>
      <c r="G146" s="93"/>
      <c r="H146" s="93"/>
      <c r="I146" s="93"/>
      <c r="J146" s="93"/>
      <c r="K146" s="93"/>
      <c r="L146" s="93"/>
      <c r="M146" s="93"/>
      <c r="N146" s="93"/>
    </row>
    <row r="147" spans="1:14" x14ac:dyDescent="0.2">
      <c r="A147" s="349" t="s">
        <v>281</v>
      </c>
      <c r="B147" s="93"/>
      <c r="C147" s="93"/>
      <c r="D147" s="93"/>
      <c r="E147" s="93"/>
      <c r="F147" s="93"/>
      <c r="G147" s="93"/>
      <c r="H147" s="93"/>
      <c r="I147" s="93"/>
      <c r="J147" s="93"/>
      <c r="K147" s="93"/>
      <c r="L147" s="93"/>
      <c r="M147" s="93"/>
      <c r="N147" s="93"/>
    </row>
    <row r="148" spans="1:14" x14ac:dyDescent="0.2">
      <c r="A148" s="349" t="s">
        <v>282</v>
      </c>
      <c r="B148" s="93"/>
      <c r="C148" s="93"/>
      <c r="D148" s="93"/>
      <c r="E148" s="93"/>
      <c r="F148" s="93"/>
      <c r="G148" s="93"/>
      <c r="H148" s="93"/>
      <c r="I148" s="93"/>
      <c r="J148" s="93"/>
      <c r="K148" s="93"/>
      <c r="L148" s="93"/>
      <c r="M148" s="93"/>
      <c r="N148" s="93"/>
    </row>
    <row r="149" spans="1:14" x14ac:dyDescent="0.2">
      <c r="A149" s="349"/>
    </row>
    <row r="150" spans="1:14" x14ac:dyDescent="0.2">
      <c r="A150" s="349"/>
    </row>
    <row r="151" spans="1:14" x14ac:dyDescent="0.2">
      <c r="A151" s="349"/>
    </row>
    <row r="152" spans="1:14" x14ac:dyDescent="0.2">
      <c r="A152" s="349"/>
    </row>
    <row r="153" spans="1:14" x14ac:dyDescent="0.2">
      <c r="A153" s="349"/>
    </row>
    <row r="154" spans="1:14" x14ac:dyDescent="0.2">
      <c r="A154" s="349"/>
    </row>
  </sheetData>
  <pageMargins left="0.45" right="0.45" top="0.75" bottom="0.5" header="0.3" footer="0.3"/>
  <pageSetup paperSize="5" scale="63" fitToWidth="0" fitToHeight="0" orientation="landscape" r:id="rId1"/>
  <rowBreaks count="3" manualBreakCount="3">
    <brk id="54" max="12" man="1"/>
    <brk id="79" max="16383" man="1"/>
    <brk id="124"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tabColor theme="2" tint="-0.499984740745262"/>
    <pageSetUpPr fitToPage="1"/>
  </sheetPr>
  <dimension ref="A1:N43"/>
  <sheetViews>
    <sheetView showGridLines="0" zoomScaleNormal="100"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4.25" x14ac:dyDescent="0.2"/>
  <cols>
    <col min="1" max="1" width="46.5703125" style="9" customWidth="1"/>
    <col min="2" max="2" width="11.5703125" style="5" customWidth="1"/>
    <col min="3" max="4" width="10.5703125" style="5" customWidth="1"/>
    <col min="5" max="5" width="11.85546875" style="5" customWidth="1"/>
    <col min="6" max="6" width="12.28515625" style="5" customWidth="1"/>
    <col min="7" max="7" width="10.7109375" style="5" customWidth="1"/>
    <col min="8" max="12" width="11.28515625" style="5" customWidth="1"/>
    <col min="13" max="14" width="11.42578125" style="5" customWidth="1"/>
    <col min="15" max="16384" width="9.140625" style="5"/>
  </cols>
  <sheetData>
    <row r="1" spans="1:14" ht="15" x14ac:dyDescent="0.25">
      <c r="A1" s="242" t="s">
        <v>146</v>
      </c>
      <c r="B1" s="163"/>
    </row>
    <row r="2" spans="1:14" x14ac:dyDescent="0.2">
      <c r="A2" s="4" t="s">
        <v>40</v>
      </c>
    </row>
    <row r="3" spans="1:14" ht="15" x14ac:dyDescent="0.25">
      <c r="B3" s="198" t="s">
        <v>66</v>
      </c>
      <c r="C3" s="189" t="s">
        <v>67</v>
      </c>
      <c r="D3" s="189" t="s">
        <v>68</v>
      </c>
      <c r="E3" s="189" t="s">
        <v>69</v>
      </c>
      <c r="F3" s="199">
        <v>2019</v>
      </c>
      <c r="G3" s="198" t="s">
        <v>70</v>
      </c>
      <c r="H3" s="189" t="s">
        <v>71</v>
      </c>
      <c r="I3" s="189" t="s">
        <v>72</v>
      </c>
      <c r="J3" s="189" t="s">
        <v>73</v>
      </c>
      <c r="K3" s="199">
        <v>2020</v>
      </c>
      <c r="L3" s="189" t="s">
        <v>74</v>
      </c>
      <c r="M3" s="189" t="s">
        <v>75</v>
      </c>
      <c r="N3" s="189" t="s">
        <v>76</v>
      </c>
    </row>
    <row r="4" spans="1:14" ht="15" x14ac:dyDescent="0.2">
      <c r="A4" s="339" t="s">
        <v>147</v>
      </c>
      <c r="B4" s="416"/>
      <c r="C4" s="417"/>
      <c r="D4" s="417"/>
      <c r="E4" s="417"/>
      <c r="F4" s="418"/>
      <c r="G4" s="416"/>
      <c r="H4" s="417"/>
      <c r="I4" s="417"/>
      <c r="J4" s="417"/>
      <c r="K4" s="418"/>
      <c r="L4" s="417"/>
      <c r="M4" s="417"/>
      <c r="N4" s="417"/>
    </row>
    <row r="5" spans="1:14" ht="16.5" x14ac:dyDescent="0.2">
      <c r="A5" s="291" t="s">
        <v>294</v>
      </c>
      <c r="B5" s="39">
        <v>605</v>
      </c>
      <c r="C5" s="79">
        <v>535.6</v>
      </c>
      <c r="D5" s="79">
        <v>577.5</v>
      </c>
      <c r="E5" s="79">
        <v>971.8</v>
      </c>
      <c r="F5" s="42">
        <v>971.8</v>
      </c>
      <c r="G5" s="39">
        <v>628.4</v>
      </c>
      <c r="H5" s="79">
        <v>1214.2</v>
      </c>
      <c r="I5" s="79">
        <v>1481.9</v>
      </c>
      <c r="J5" s="79">
        <v>1896.2</v>
      </c>
      <c r="K5" s="42">
        <v>1896.2</v>
      </c>
      <c r="L5" s="79">
        <v>1910.3</v>
      </c>
      <c r="M5" s="79">
        <v>2142.8000000000002</v>
      </c>
      <c r="N5" s="79">
        <v>2767.82</v>
      </c>
    </row>
    <row r="6" spans="1:14" x14ac:dyDescent="0.2">
      <c r="A6" s="291" t="s">
        <v>148</v>
      </c>
      <c r="B6" s="39">
        <v>82.7</v>
      </c>
      <c r="C6" s="79">
        <v>77.599999999999994</v>
      </c>
      <c r="D6" s="79">
        <v>124.8</v>
      </c>
      <c r="E6" s="79">
        <v>122</v>
      </c>
      <c r="F6" s="42">
        <v>122</v>
      </c>
      <c r="G6" s="39">
        <v>104.2</v>
      </c>
      <c r="H6" s="79">
        <v>99.5</v>
      </c>
      <c r="I6" s="79">
        <v>164.6</v>
      </c>
      <c r="J6" s="79">
        <v>143.1</v>
      </c>
      <c r="K6" s="42">
        <v>143.1</v>
      </c>
      <c r="L6" s="79">
        <v>91.4</v>
      </c>
      <c r="M6" s="79">
        <v>114</v>
      </c>
      <c r="N6" s="79">
        <v>108.3</v>
      </c>
    </row>
    <row r="7" spans="1:14" x14ac:dyDescent="0.2">
      <c r="A7" s="291" t="s">
        <v>149</v>
      </c>
      <c r="B7" s="39">
        <v>3801.5</v>
      </c>
      <c r="C7" s="79">
        <v>4001</v>
      </c>
      <c r="D7" s="79">
        <v>4057.8</v>
      </c>
      <c r="E7" s="79">
        <v>4466.7</v>
      </c>
      <c r="F7" s="42">
        <v>4466.7</v>
      </c>
      <c r="G7" s="39">
        <v>4262.3</v>
      </c>
      <c r="H7" s="79">
        <v>4134.8</v>
      </c>
      <c r="I7" s="79">
        <v>3998</v>
      </c>
      <c r="J7" s="350">
        <v>4394.8999999999996</v>
      </c>
      <c r="K7" s="42">
        <v>4394.8999999999996</v>
      </c>
      <c r="L7" s="79">
        <v>4232.6000000000004</v>
      </c>
      <c r="M7" s="79">
        <v>4426.2</v>
      </c>
      <c r="N7" s="79">
        <v>4445.79</v>
      </c>
    </row>
    <row r="8" spans="1:14" ht="45" x14ac:dyDescent="0.2">
      <c r="A8" s="291" t="s">
        <v>296</v>
      </c>
      <c r="B8" s="39">
        <v>1548.2</v>
      </c>
      <c r="C8" s="79">
        <v>1365.9</v>
      </c>
      <c r="D8" s="79">
        <v>1364.6</v>
      </c>
      <c r="E8" s="79">
        <v>993</v>
      </c>
      <c r="F8" s="42">
        <v>993</v>
      </c>
      <c r="G8" s="39">
        <v>1273.3</v>
      </c>
      <c r="H8" s="79">
        <v>765.1</v>
      </c>
      <c r="I8" s="79">
        <v>1211.9000000000001</v>
      </c>
      <c r="J8" s="79">
        <v>1411.2</v>
      </c>
      <c r="K8" s="42">
        <v>1411.2</v>
      </c>
      <c r="L8" s="79">
        <v>686.3</v>
      </c>
      <c r="M8" s="79">
        <v>1117.7</v>
      </c>
      <c r="N8" s="79">
        <v>1409</v>
      </c>
    </row>
    <row r="9" spans="1:14" x14ac:dyDescent="0.2">
      <c r="A9" s="291" t="s">
        <v>150</v>
      </c>
      <c r="B9" s="39">
        <v>412.4</v>
      </c>
      <c r="C9" s="79">
        <v>465.6</v>
      </c>
      <c r="D9" s="79">
        <v>510.4</v>
      </c>
      <c r="E9" s="79">
        <v>529.79999999999995</v>
      </c>
      <c r="F9" s="42">
        <v>529.79999999999995</v>
      </c>
      <c r="G9" s="39">
        <v>530.70000000000005</v>
      </c>
      <c r="H9" s="79">
        <v>478.5</v>
      </c>
      <c r="I9" s="79">
        <v>459.8</v>
      </c>
      <c r="J9" s="79">
        <v>471.8</v>
      </c>
      <c r="K9" s="42">
        <v>471.8</v>
      </c>
      <c r="L9" s="79">
        <v>449.2</v>
      </c>
      <c r="M9" s="79">
        <v>460.9</v>
      </c>
      <c r="N9" s="79">
        <v>476.5</v>
      </c>
    </row>
    <row r="10" spans="1:14" x14ac:dyDescent="0.2">
      <c r="A10" s="291" t="s">
        <v>151</v>
      </c>
      <c r="B10" s="39">
        <v>58.3</v>
      </c>
      <c r="C10" s="79">
        <v>53.8</v>
      </c>
      <c r="D10" s="79">
        <v>38.6</v>
      </c>
      <c r="E10" s="79">
        <v>233</v>
      </c>
      <c r="F10" s="42">
        <v>233</v>
      </c>
      <c r="G10" s="39">
        <v>117.7</v>
      </c>
      <c r="H10" s="79">
        <v>137.5</v>
      </c>
      <c r="I10" s="79">
        <v>102.2</v>
      </c>
      <c r="J10" s="79">
        <v>137.30000000000001</v>
      </c>
      <c r="K10" s="42">
        <v>137.30000000000001</v>
      </c>
      <c r="L10" s="79">
        <v>108.8</v>
      </c>
      <c r="M10" s="79">
        <v>133.69999999999999</v>
      </c>
      <c r="N10" s="79">
        <v>209.8</v>
      </c>
    </row>
    <row r="11" spans="1:14" x14ac:dyDescent="0.2">
      <c r="A11" s="291" t="s">
        <v>152</v>
      </c>
      <c r="B11" s="39">
        <v>730.4</v>
      </c>
      <c r="C11" s="79">
        <v>746.5</v>
      </c>
      <c r="D11" s="79">
        <v>782</v>
      </c>
      <c r="E11" s="79">
        <v>836.2</v>
      </c>
      <c r="F11" s="42">
        <v>836.2</v>
      </c>
      <c r="G11" s="39">
        <v>800.9</v>
      </c>
      <c r="H11" s="79">
        <v>824.8</v>
      </c>
      <c r="I11" s="79">
        <v>818.3</v>
      </c>
      <c r="J11" s="79">
        <v>815</v>
      </c>
      <c r="K11" s="42">
        <v>815</v>
      </c>
      <c r="L11" s="79">
        <v>774.3</v>
      </c>
      <c r="M11" s="79">
        <v>741.9</v>
      </c>
      <c r="N11" s="79">
        <v>722.6</v>
      </c>
    </row>
    <row r="12" spans="1:14" x14ac:dyDescent="0.2">
      <c r="A12" s="291" t="s">
        <v>295</v>
      </c>
      <c r="B12" s="39">
        <v>938.7</v>
      </c>
      <c r="C12" s="79">
        <v>949.2</v>
      </c>
      <c r="D12" s="79">
        <v>980.3</v>
      </c>
      <c r="E12" s="79">
        <v>998</v>
      </c>
      <c r="F12" s="42">
        <v>998</v>
      </c>
      <c r="G12" s="39">
        <v>997.8</v>
      </c>
      <c r="H12" s="79">
        <v>1063.5</v>
      </c>
      <c r="I12" s="79">
        <v>1058</v>
      </c>
      <c r="J12" s="79">
        <v>1020.4</v>
      </c>
      <c r="K12" s="42">
        <v>1020.4</v>
      </c>
      <c r="L12" s="79">
        <v>1000.7</v>
      </c>
      <c r="M12" s="79">
        <v>1001.6</v>
      </c>
      <c r="N12" s="79">
        <v>973.33500000000004</v>
      </c>
    </row>
    <row r="13" spans="1:14" x14ac:dyDescent="0.2">
      <c r="A13" s="291" t="s">
        <v>153</v>
      </c>
      <c r="B13" s="39">
        <v>5002.5</v>
      </c>
      <c r="C13" s="79">
        <v>4995.1000000000004</v>
      </c>
      <c r="D13" s="79">
        <v>4952.8999999999996</v>
      </c>
      <c r="E13" s="79">
        <v>5133</v>
      </c>
      <c r="F13" s="42">
        <v>5133</v>
      </c>
      <c r="G13" s="39">
        <v>5013.5</v>
      </c>
      <c r="H13" s="79">
        <v>5026.3</v>
      </c>
      <c r="I13" s="79">
        <v>5078.2</v>
      </c>
      <c r="J13" s="79">
        <v>5189.5</v>
      </c>
      <c r="K13" s="42">
        <v>5189.5</v>
      </c>
      <c r="L13" s="79">
        <v>5175.2</v>
      </c>
      <c r="M13" s="79">
        <v>5237.3</v>
      </c>
      <c r="N13" s="79">
        <v>5220.3999999999996</v>
      </c>
    </row>
    <row r="14" spans="1:14" ht="28.5" x14ac:dyDescent="0.2">
      <c r="A14" s="291" t="s">
        <v>154</v>
      </c>
      <c r="B14" s="39">
        <v>228.4</v>
      </c>
      <c r="C14" s="79">
        <v>307.3</v>
      </c>
      <c r="D14" s="79">
        <v>328.6</v>
      </c>
      <c r="E14" s="79">
        <v>426.7</v>
      </c>
      <c r="F14" s="42">
        <v>426.7</v>
      </c>
      <c r="G14" s="39">
        <v>422.9</v>
      </c>
      <c r="H14" s="79">
        <v>386.1</v>
      </c>
      <c r="I14" s="79">
        <v>392.6</v>
      </c>
      <c r="J14" s="79">
        <v>452.3</v>
      </c>
      <c r="K14" s="42">
        <v>452.3</v>
      </c>
      <c r="L14" s="79">
        <v>682.6</v>
      </c>
      <c r="M14" s="79">
        <v>747.6</v>
      </c>
      <c r="N14" s="79">
        <v>845.6</v>
      </c>
    </row>
    <row r="15" spans="1:14" ht="28.5" x14ac:dyDescent="0.2">
      <c r="A15" s="291" t="s">
        <v>155</v>
      </c>
      <c r="B15" s="39">
        <v>0</v>
      </c>
      <c r="C15" s="79">
        <v>0</v>
      </c>
      <c r="D15" s="79">
        <v>0</v>
      </c>
      <c r="E15" s="79">
        <v>0</v>
      </c>
      <c r="F15" s="42">
        <v>0</v>
      </c>
      <c r="G15" s="39">
        <v>0</v>
      </c>
      <c r="H15" s="79">
        <v>0</v>
      </c>
      <c r="I15" s="79">
        <v>0</v>
      </c>
      <c r="J15" s="79">
        <v>402.5</v>
      </c>
      <c r="K15" s="42">
        <v>402.5</v>
      </c>
      <c r="L15" s="79">
        <v>402.5</v>
      </c>
      <c r="M15" s="79">
        <v>402.5</v>
      </c>
      <c r="N15" s="79">
        <v>402.5</v>
      </c>
    </row>
    <row r="16" spans="1:14" x14ac:dyDescent="0.2">
      <c r="A16" s="302" t="s">
        <v>156</v>
      </c>
      <c r="B16" s="351">
        <v>1284.9000000000001</v>
      </c>
      <c r="C16" s="352">
        <v>1221.5</v>
      </c>
      <c r="D16" s="352">
        <v>1323.4</v>
      </c>
      <c r="E16" s="352">
        <v>1487</v>
      </c>
      <c r="F16" s="122">
        <v>1487</v>
      </c>
      <c r="G16" s="351">
        <v>1528.6</v>
      </c>
      <c r="H16" s="352">
        <v>1570.1</v>
      </c>
      <c r="I16" s="352">
        <v>1581.6</v>
      </c>
      <c r="J16" s="352">
        <v>1704.9</v>
      </c>
      <c r="K16" s="122">
        <v>1704.9</v>
      </c>
      <c r="L16" s="352">
        <v>1734.8</v>
      </c>
      <c r="M16" s="352">
        <v>1932.2</v>
      </c>
      <c r="N16" s="352">
        <v>2148.6999999999998</v>
      </c>
    </row>
    <row r="17" spans="1:14" ht="15" x14ac:dyDescent="0.25">
      <c r="A17" s="303" t="s">
        <v>157</v>
      </c>
      <c r="B17" s="353">
        <v>14693</v>
      </c>
      <c r="C17" s="354">
        <v>14719.1</v>
      </c>
      <c r="D17" s="354">
        <v>15040.9</v>
      </c>
      <c r="E17" s="355">
        <v>16197.2</v>
      </c>
      <c r="F17" s="356">
        <v>16197.2</v>
      </c>
      <c r="G17" s="357">
        <v>15680.3</v>
      </c>
      <c r="H17" s="358">
        <v>15700.4</v>
      </c>
      <c r="I17" s="358">
        <v>16347.1</v>
      </c>
      <c r="J17" s="358">
        <v>18039.099999999999</v>
      </c>
      <c r="K17" s="356">
        <v>18039.099999999999</v>
      </c>
      <c r="L17" s="358">
        <v>17248.7</v>
      </c>
      <c r="M17" s="358">
        <v>18458.400000000001</v>
      </c>
      <c r="N17" s="358">
        <v>19730.400000000001</v>
      </c>
    </row>
    <row r="18" spans="1:14" x14ac:dyDescent="0.2">
      <c r="A18" s="291"/>
      <c r="B18" s="39"/>
      <c r="C18" s="79"/>
      <c r="D18" s="93"/>
      <c r="E18" s="93"/>
      <c r="F18" s="42"/>
      <c r="G18" s="187"/>
      <c r="H18" s="93"/>
      <c r="I18" s="93"/>
      <c r="J18" s="93"/>
      <c r="K18" s="42"/>
      <c r="L18" s="93"/>
      <c r="M18" s="93"/>
      <c r="N18" s="93"/>
    </row>
    <row r="19" spans="1:14" ht="15" x14ac:dyDescent="0.2">
      <c r="A19" s="339" t="s">
        <v>158</v>
      </c>
      <c r="B19" s="416"/>
      <c r="C19" s="417"/>
      <c r="D19" s="417"/>
      <c r="E19" s="417"/>
      <c r="F19" s="418"/>
      <c r="G19" s="416"/>
      <c r="H19" s="417"/>
      <c r="I19" s="417"/>
      <c r="J19" s="417"/>
      <c r="K19" s="418"/>
      <c r="L19" s="417"/>
      <c r="M19" s="417"/>
      <c r="N19" s="417"/>
    </row>
    <row r="20" spans="1:14" x14ac:dyDescent="0.2">
      <c r="A20" s="291" t="s">
        <v>159</v>
      </c>
      <c r="B20" s="39">
        <v>3924.8</v>
      </c>
      <c r="C20" s="79">
        <v>4131.3</v>
      </c>
      <c r="D20" s="79">
        <v>4458</v>
      </c>
      <c r="E20" s="79">
        <v>5283.6</v>
      </c>
      <c r="F20" s="42">
        <v>5283.6</v>
      </c>
      <c r="G20" s="39">
        <v>4615.7</v>
      </c>
      <c r="H20" s="79">
        <v>4447.5</v>
      </c>
      <c r="I20" s="79">
        <v>4764.2</v>
      </c>
      <c r="J20" s="79">
        <v>5544.6</v>
      </c>
      <c r="K20" s="42">
        <v>5544.6</v>
      </c>
      <c r="L20" s="79">
        <v>4883.7</v>
      </c>
      <c r="M20" s="79">
        <v>5072.2</v>
      </c>
      <c r="N20" s="79">
        <v>5818.05</v>
      </c>
    </row>
    <row r="21" spans="1:14" ht="43.15" customHeight="1" x14ac:dyDescent="0.2">
      <c r="A21" s="291" t="s">
        <v>298</v>
      </c>
      <c r="B21" s="359">
        <v>1561.2</v>
      </c>
      <c r="C21" s="360">
        <v>1350</v>
      </c>
      <c r="D21" s="360">
        <v>1348.6</v>
      </c>
      <c r="E21" s="360">
        <v>977.2</v>
      </c>
      <c r="F21" s="361">
        <v>977.2</v>
      </c>
      <c r="G21" s="359">
        <v>1258.8</v>
      </c>
      <c r="H21" s="360">
        <v>753.9</v>
      </c>
      <c r="I21" s="360">
        <v>1191.8</v>
      </c>
      <c r="J21" s="360">
        <v>1384</v>
      </c>
      <c r="K21" s="361">
        <v>1384</v>
      </c>
      <c r="L21" s="360">
        <v>675.5</v>
      </c>
      <c r="M21" s="360">
        <v>1102.2</v>
      </c>
      <c r="N21" s="360">
        <v>1383.8</v>
      </c>
    </row>
    <row r="22" spans="1:14" ht="14.65" customHeight="1" x14ac:dyDescent="0.2">
      <c r="A22" s="291" t="s">
        <v>160</v>
      </c>
      <c r="B22" s="359">
        <v>336</v>
      </c>
      <c r="C22" s="360">
        <v>230</v>
      </c>
      <c r="D22" s="360">
        <v>52</v>
      </c>
      <c r="E22" s="362">
        <v>0</v>
      </c>
      <c r="F22" s="361">
        <v>0</v>
      </c>
      <c r="G22" s="359">
        <v>0</v>
      </c>
      <c r="H22" s="360">
        <v>451</v>
      </c>
      <c r="I22" s="360">
        <v>0</v>
      </c>
      <c r="J22" s="360">
        <v>0</v>
      </c>
      <c r="K22" s="361">
        <v>0</v>
      </c>
      <c r="L22" s="360">
        <v>0</v>
      </c>
      <c r="M22" s="360">
        <v>0</v>
      </c>
      <c r="N22" s="360">
        <v>0</v>
      </c>
    </row>
    <row r="23" spans="1:14" x14ac:dyDescent="0.2">
      <c r="A23" s="291" t="s">
        <v>161</v>
      </c>
      <c r="B23" s="39">
        <v>744</v>
      </c>
      <c r="C23" s="79">
        <v>750.3</v>
      </c>
      <c r="D23" s="79">
        <v>731.8</v>
      </c>
      <c r="E23" s="79">
        <v>744.6</v>
      </c>
      <c r="F23" s="361">
        <v>744.6</v>
      </c>
      <c r="G23" s="359">
        <v>737.6</v>
      </c>
      <c r="H23" s="360">
        <v>745.9</v>
      </c>
      <c r="I23" s="360">
        <v>765.7</v>
      </c>
      <c r="J23" s="360">
        <v>785.7</v>
      </c>
      <c r="K23" s="361">
        <v>785.7</v>
      </c>
      <c r="L23" s="360">
        <v>766.3</v>
      </c>
      <c r="M23" s="360">
        <v>771.7</v>
      </c>
      <c r="N23" s="360">
        <v>760.77</v>
      </c>
    </row>
    <row r="24" spans="1:14" x14ac:dyDescent="0.2">
      <c r="A24" s="291" t="s">
        <v>292</v>
      </c>
      <c r="B24" s="39">
        <v>1015.8</v>
      </c>
      <c r="C24" s="79">
        <v>1016</v>
      </c>
      <c r="D24" s="79">
        <v>1016.3</v>
      </c>
      <c r="E24" s="79">
        <v>1016.6</v>
      </c>
      <c r="F24" s="361">
        <v>1016.6</v>
      </c>
      <c r="G24" s="359">
        <v>1017</v>
      </c>
      <c r="H24" s="360">
        <v>1017.2</v>
      </c>
      <c r="I24" s="360">
        <v>1017.5</v>
      </c>
      <c r="J24" s="360">
        <v>594.5</v>
      </c>
      <c r="K24" s="361">
        <v>594.5</v>
      </c>
      <c r="L24" s="360">
        <v>594.79999999999995</v>
      </c>
      <c r="M24" s="360">
        <v>595</v>
      </c>
      <c r="N24" s="360">
        <v>595.20000000000005</v>
      </c>
    </row>
    <row r="25" spans="1:14" x14ac:dyDescent="0.2">
      <c r="A25" s="291" t="s">
        <v>293</v>
      </c>
      <c r="B25" s="39">
        <v>0</v>
      </c>
      <c r="C25" s="79">
        <v>0</v>
      </c>
      <c r="D25" s="79">
        <v>0</v>
      </c>
      <c r="E25" s="79">
        <v>0</v>
      </c>
      <c r="F25" s="361">
        <v>0</v>
      </c>
      <c r="G25" s="359">
        <v>0</v>
      </c>
      <c r="H25" s="360">
        <v>0</v>
      </c>
      <c r="I25" s="360">
        <v>0</v>
      </c>
      <c r="J25" s="360">
        <v>0</v>
      </c>
      <c r="K25" s="361">
        <v>0</v>
      </c>
      <c r="L25" s="360">
        <v>487.3</v>
      </c>
      <c r="M25" s="360">
        <v>487.6</v>
      </c>
      <c r="N25" s="360">
        <v>487.85500000000002</v>
      </c>
    </row>
    <row r="26" spans="1:14" x14ac:dyDescent="0.2">
      <c r="A26" s="291" t="s">
        <v>162</v>
      </c>
      <c r="B26" s="39">
        <v>3</v>
      </c>
      <c r="C26" s="79">
        <v>2.9</v>
      </c>
      <c r="D26" s="79">
        <v>6.6</v>
      </c>
      <c r="E26" s="79">
        <v>7.1</v>
      </c>
      <c r="F26" s="361">
        <v>7.1</v>
      </c>
      <c r="G26" s="359">
        <v>7.7</v>
      </c>
      <c r="H26" s="360">
        <v>8.6</v>
      </c>
      <c r="I26" s="360">
        <v>6.6</v>
      </c>
      <c r="J26" s="360">
        <v>6.8</v>
      </c>
      <c r="K26" s="361">
        <v>6.8</v>
      </c>
      <c r="L26" s="360">
        <v>6.8</v>
      </c>
      <c r="M26" s="360">
        <v>6.8</v>
      </c>
      <c r="N26" s="360">
        <v>5.3</v>
      </c>
    </row>
    <row r="27" spans="1:14" x14ac:dyDescent="0.2">
      <c r="A27" s="291" t="s">
        <v>297</v>
      </c>
      <c r="B27" s="39">
        <v>1154.7</v>
      </c>
      <c r="C27" s="79">
        <v>1169.7</v>
      </c>
      <c r="D27" s="79">
        <v>1202.7</v>
      </c>
      <c r="E27" s="79">
        <v>1226.4000000000001</v>
      </c>
      <c r="F27" s="361">
        <v>1226.4000000000001</v>
      </c>
      <c r="G27" s="359">
        <v>1228.9000000000001</v>
      </c>
      <c r="H27" s="360">
        <v>1310.4000000000001</v>
      </c>
      <c r="I27" s="362">
        <v>1314.7</v>
      </c>
      <c r="J27" s="360">
        <v>1325.3</v>
      </c>
      <c r="K27" s="361">
        <v>1325.3</v>
      </c>
      <c r="L27" s="360">
        <v>1297.5</v>
      </c>
      <c r="M27" s="360">
        <v>1288.4000000000001</v>
      </c>
      <c r="N27" s="360">
        <v>1257.4000000000001</v>
      </c>
    </row>
    <row r="28" spans="1:14" x14ac:dyDescent="0.2">
      <c r="A28" s="302" t="s">
        <v>163</v>
      </c>
      <c r="B28" s="351">
        <v>749.3</v>
      </c>
      <c r="C28" s="352">
        <v>678.4</v>
      </c>
      <c r="D28" s="352">
        <v>665.9</v>
      </c>
      <c r="E28" s="352">
        <v>668.6</v>
      </c>
      <c r="F28" s="363">
        <v>668.6</v>
      </c>
      <c r="G28" s="364">
        <v>645.1</v>
      </c>
      <c r="H28" s="365">
        <v>680.9</v>
      </c>
      <c r="I28" s="365">
        <v>692.3</v>
      </c>
      <c r="J28" s="365">
        <v>892.5</v>
      </c>
      <c r="K28" s="363">
        <v>892.5</v>
      </c>
      <c r="L28" s="365">
        <v>881</v>
      </c>
      <c r="M28" s="365">
        <v>1011.3</v>
      </c>
      <c r="N28" s="365">
        <v>1021.3</v>
      </c>
    </row>
    <row r="29" spans="1:14" ht="15" x14ac:dyDescent="0.25">
      <c r="A29" s="303" t="s">
        <v>164</v>
      </c>
      <c r="B29" s="353">
        <v>9488.7999999999993</v>
      </c>
      <c r="C29" s="354">
        <v>9328.6</v>
      </c>
      <c r="D29" s="354">
        <v>9481.9</v>
      </c>
      <c r="E29" s="354">
        <v>9924.1</v>
      </c>
      <c r="F29" s="366">
        <v>9924.1</v>
      </c>
      <c r="G29" s="353">
        <v>9510.7999999999993</v>
      </c>
      <c r="H29" s="354">
        <v>9415.4</v>
      </c>
      <c r="I29" s="354">
        <v>9752.7999999999993</v>
      </c>
      <c r="J29" s="354">
        <v>10533.4</v>
      </c>
      <c r="K29" s="366">
        <v>10533.4</v>
      </c>
      <c r="L29" s="354">
        <v>9592.9</v>
      </c>
      <c r="M29" s="354">
        <v>10335.200000000001</v>
      </c>
      <c r="N29" s="354">
        <v>11329.7</v>
      </c>
    </row>
    <row r="30" spans="1:14" ht="15" x14ac:dyDescent="0.25">
      <c r="A30" s="303"/>
      <c r="B30" s="353"/>
      <c r="C30" s="354"/>
      <c r="D30" s="354"/>
      <c r="E30" s="354"/>
      <c r="F30" s="366"/>
      <c r="G30" s="353"/>
      <c r="H30" s="354"/>
      <c r="I30" s="354"/>
      <c r="J30" s="354"/>
      <c r="K30" s="366"/>
      <c r="L30" s="354"/>
      <c r="M30" s="354"/>
      <c r="N30" s="354"/>
    </row>
    <row r="31" spans="1:14" x14ac:dyDescent="0.2">
      <c r="A31" s="291" t="s">
        <v>165</v>
      </c>
      <c r="B31" s="39">
        <v>0</v>
      </c>
      <c r="C31" s="79">
        <v>0</v>
      </c>
      <c r="D31" s="19">
        <v>0</v>
      </c>
      <c r="E31" s="19">
        <v>0</v>
      </c>
      <c r="F31" s="39">
        <v>0</v>
      </c>
      <c r="G31" s="39">
        <v>0</v>
      </c>
      <c r="H31" s="79">
        <v>0</v>
      </c>
      <c r="I31" s="19">
        <v>0</v>
      </c>
      <c r="J31" s="19">
        <v>385.6</v>
      </c>
      <c r="K31" s="42">
        <v>385.6</v>
      </c>
      <c r="L31" s="19">
        <v>384.4</v>
      </c>
      <c r="M31" s="19">
        <v>402.5</v>
      </c>
      <c r="N31" s="19">
        <v>402.5</v>
      </c>
    </row>
    <row r="32" spans="1:14" x14ac:dyDescent="0.2">
      <c r="A32" s="291"/>
      <c r="B32" s="39"/>
      <c r="C32" s="79"/>
      <c r="D32" s="93"/>
      <c r="E32" s="93"/>
      <c r="F32" s="42"/>
      <c r="G32" s="187"/>
      <c r="H32" s="93"/>
      <c r="I32" s="93"/>
      <c r="J32" s="93"/>
      <c r="K32" s="42"/>
      <c r="L32" s="93"/>
      <c r="M32" s="93"/>
      <c r="N32" s="93"/>
    </row>
    <row r="33" spans="1:14" ht="15" x14ac:dyDescent="0.2">
      <c r="A33" s="339" t="s">
        <v>166</v>
      </c>
      <c r="B33" s="416"/>
      <c r="C33" s="417"/>
      <c r="D33" s="417"/>
      <c r="E33" s="417"/>
      <c r="F33" s="418"/>
      <c r="G33" s="416"/>
      <c r="H33" s="417"/>
      <c r="I33" s="417"/>
      <c r="J33" s="417"/>
      <c r="K33" s="418"/>
      <c r="L33" s="417"/>
      <c r="M33" s="417"/>
      <c r="N33" s="417"/>
    </row>
    <row r="34" spans="1:14" x14ac:dyDescent="0.2">
      <c r="A34" s="291" t="s">
        <v>167</v>
      </c>
      <c r="B34" s="39">
        <v>5089.3999999999996</v>
      </c>
      <c r="C34" s="79">
        <v>5346.6</v>
      </c>
      <c r="D34" s="79">
        <v>5511.8</v>
      </c>
      <c r="E34" s="79">
        <v>6232.7</v>
      </c>
      <c r="F34" s="361">
        <v>6232.7</v>
      </c>
      <c r="G34" s="359">
        <v>6129.3</v>
      </c>
      <c r="H34" s="360">
        <v>6243.9</v>
      </c>
      <c r="I34" s="360">
        <v>6553.1</v>
      </c>
      <c r="J34" s="360">
        <v>7078.3</v>
      </c>
      <c r="K34" s="361">
        <v>7078.3</v>
      </c>
      <c r="L34" s="362">
        <v>7230.4</v>
      </c>
      <c r="M34" s="362">
        <v>7679.5</v>
      </c>
      <c r="N34" s="362">
        <v>7962.6</v>
      </c>
    </row>
    <row r="35" spans="1:14" x14ac:dyDescent="0.2">
      <c r="A35" s="302" t="s">
        <v>168</v>
      </c>
      <c r="B35" s="351">
        <v>114.8</v>
      </c>
      <c r="C35" s="352">
        <v>43.9</v>
      </c>
      <c r="D35" s="352">
        <v>47.2</v>
      </c>
      <c r="E35" s="352">
        <v>40.4</v>
      </c>
      <c r="F35" s="363">
        <v>40.4</v>
      </c>
      <c r="G35" s="364">
        <v>40.200000000000003</v>
      </c>
      <c r="H35" s="365">
        <v>41.1</v>
      </c>
      <c r="I35" s="365">
        <v>41.2</v>
      </c>
      <c r="J35" s="365">
        <v>41.8</v>
      </c>
      <c r="K35" s="363">
        <v>41.8</v>
      </c>
      <c r="L35" s="365">
        <v>41</v>
      </c>
      <c r="M35" s="365">
        <v>41.2</v>
      </c>
      <c r="N35" s="365">
        <v>35.6</v>
      </c>
    </row>
    <row r="36" spans="1:14" ht="15" x14ac:dyDescent="0.25">
      <c r="A36" s="303" t="s">
        <v>169</v>
      </c>
      <c r="B36" s="353">
        <v>5204.2</v>
      </c>
      <c r="C36" s="354">
        <v>5390.5</v>
      </c>
      <c r="D36" s="354">
        <v>5559</v>
      </c>
      <c r="E36" s="354">
        <v>6273.1</v>
      </c>
      <c r="F36" s="366">
        <v>6273.1</v>
      </c>
      <c r="G36" s="353">
        <v>6169.5</v>
      </c>
      <c r="H36" s="354">
        <v>6285</v>
      </c>
      <c r="I36" s="354">
        <v>6594.3</v>
      </c>
      <c r="J36" s="354">
        <v>7120.1</v>
      </c>
      <c r="K36" s="366">
        <v>7120.1</v>
      </c>
      <c r="L36" s="354">
        <v>7271.4</v>
      </c>
      <c r="M36" s="354">
        <v>7720.7</v>
      </c>
      <c r="N36" s="354">
        <v>7998.2</v>
      </c>
    </row>
    <row r="37" spans="1:14" x14ac:dyDescent="0.2">
      <c r="A37" s="302"/>
      <c r="B37" s="351"/>
      <c r="C37" s="352"/>
      <c r="D37" s="93"/>
      <c r="E37" s="93"/>
      <c r="F37" s="122"/>
      <c r="G37" s="479"/>
      <c r="H37" s="219"/>
      <c r="I37" s="219"/>
      <c r="J37" s="219"/>
      <c r="K37" s="122"/>
      <c r="L37" s="219"/>
      <c r="M37" s="219"/>
      <c r="N37" s="219"/>
    </row>
    <row r="38" spans="1:14" ht="15" x14ac:dyDescent="0.25">
      <c r="A38" s="367" t="s">
        <v>170</v>
      </c>
      <c r="B38" s="368">
        <v>14693</v>
      </c>
      <c r="C38" s="369">
        <v>14719.1</v>
      </c>
      <c r="D38" s="369">
        <v>15040.9</v>
      </c>
      <c r="E38" s="369">
        <v>16197.2</v>
      </c>
      <c r="F38" s="370">
        <v>16197.2</v>
      </c>
      <c r="G38" s="368">
        <v>15680.3</v>
      </c>
      <c r="H38" s="369">
        <v>15700.4</v>
      </c>
      <c r="I38" s="369">
        <v>16347.1</v>
      </c>
      <c r="J38" s="369">
        <v>18039.099999999999</v>
      </c>
      <c r="K38" s="370">
        <v>18039.099999999999</v>
      </c>
      <c r="L38" s="369">
        <v>17248.7</v>
      </c>
      <c r="M38" s="369">
        <v>18458.400000000001</v>
      </c>
      <c r="N38" s="369">
        <v>19730.400000000001</v>
      </c>
    </row>
    <row r="39" spans="1:14" ht="15" x14ac:dyDescent="0.25">
      <c r="A39" s="371"/>
      <c r="B39" s="79"/>
      <c r="C39" s="79"/>
      <c r="D39" s="79"/>
      <c r="E39" s="79"/>
      <c r="F39" s="79"/>
      <c r="G39" s="93"/>
      <c r="H39" s="93"/>
      <c r="I39" s="93"/>
      <c r="J39" s="93"/>
      <c r="K39" s="93"/>
      <c r="L39" s="93"/>
      <c r="M39" s="93"/>
      <c r="N39" s="93"/>
    </row>
    <row r="40" spans="1:14" x14ac:dyDescent="0.2">
      <c r="A40" s="318" t="s">
        <v>171</v>
      </c>
      <c r="B40" s="93"/>
      <c r="C40" s="93"/>
      <c r="D40" s="93"/>
      <c r="E40" s="93"/>
      <c r="F40" s="93"/>
      <c r="G40" s="93"/>
      <c r="H40" s="93"/>
      <c r="I40" s="93"/>
      <c r="J40" s="93"/>
      <c r="K40" s="93"/>
      <c r="L40" s="93"/>
      <c r="M40" s="93"/>
      <c r="N40" s="93"/>
    </row>
    <row r="41" spans="1:14" ht="14.65" customHeight="1" x14ac:dyDescent="0.2">
      <c r="A41" s="318" t="s">
        <v>172</v>
      </c>
      <c r="B41" s="93"/>
      <c r="C41" s="93"/>
      <c r="D41" s="93"/>
      <c r="E41" s="93"/>
      <c r="F41" s="93"/>
      <c r="G41" s="93"/>
      <c r="H41" s="93"/>
      <c r="I41" s="93"/>
      <c r="J41" s="93"/>
      <c r="K41" s="93"/>
      <c r="L41" s="93"/>
      <c r="M41" s="93"/>
      <c r="N41" s="93"/>
    </row>
    <row r="42" spans="1:14" x14ac:dyDescent="0.2">
      <c r="A42" s="181"/>
    </row>
    <row r="43" spans="1:14" x14ac:dyDescent="0.2">
      <c r="A43" s="14"/>
    </row>
  </sheetData>
  <pageMargins left="0.2" right="0.2" top="0.75" bottom="0.5" header="0.3" footer="0.3"/>
  <pageSetup paperSize="5" scale="95" fitToHeight="0" orientation="landscape" r:id="rId1"/>
  <rowBreaks count="1" manualBreakCount="1">
    <brk id="3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tabColor theme="2" tint="-0.499984740745262"/>
    <pageSetUpPr fitToPage="1"/>
  </sheetPr>
  <dimension ref="A1:P80"/>
  <sheetViews>
    <sheetView showGridLines="0" zoomScaleNormal="100"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4.25" x14ac:dyDescent="0.2"/>
  <cols>
    <col min="1" max="1" width="75.140625" style="9" customWidth="1"/>
    <col min="2" max="6" width="12.85546875" style="5" customWidth="1"/>
    <col min="7" max="7" width="12.85546875" style="63" customWidth="1"/>
    <col min="8" max="9" width="12.140625" style="5" bestFit="1" customWidth="1"/>
    <col min="10" max="10" width="11.140625" style="5" customWidth="1"/>
    <col min="11" max="14" width="12.85546875" style="5" customWidth="1"/>
    <col min="15" max="16384" width="9.140625" style="5"/>
  </cols>
  <sheetData>
    <row r="1" spans="1:16" ht="15" x14ac:dyDescent="0.25">
      <c r="A1" s="242" t="s">
        <v>173</v>
      </c>
      <c r="B1" s="166"/>
      <c r="G1" s="62"/>
      <c r="O1" s="49"/>
      <c r="P1" s="152"/>
    </row>
    <row r="2" spans="1:16" x14ac:dyDescent="0.2">
      <c r="A2" s="4" t="s">
        <v>40</v>
      </c>
      <c r="B2" s="166"/>
      <c r="C2" s="66"/>
      <c r="D2" s="66"/>
      <c r="E2" s="66"/>
      <c r="F2" s="66"/>
      <c r="G2" s="62"/>
    </row>
    <row r="3" spans="1:16" ht="15" x14ac:dyDescent="0.25">
      <c r="A3" s="372"/>
      <c r="B3" s="347" t="s">
        <v>66</v>
      </c>
      <c r="C3" s="190" t="s">
        <v>67</v>
      </c>
      <c r="D3" s="190" t="s">
        <v>68</v>
      </c>
      <c r="E3" s="190" t="s">
        <v>69</v>
      </c>
      <c r="F3" s="348" t="s">
        <v>174</v>
      </c>
      <c r="G3" s="190" t="s">
        <v>70</v>
      </c>
      <c r="H3" s="190" t="s">
        <v>71</v>
      </c>
      <c r="I3" s="190" t="s">
        <v>72</v>
      </c>
      <c r="J3" s="190" t="s">
        <v>73</v>
      </c>
      <c r="K3" s="348" t="s">
        <v>175</v>
      </c>
      <c r="L3" s="190" t="s">
        <v>74</v>
      </c>
      <c r="M3" s="190" t="s">
        <v>75</v>
      </c>
      <c r="N3" s="190" t="s">
        <v>76</v>
      </c>
    </row>
    <row r="4" spans="1:16" ht="15" x14ac:dyDescent="0.2">
      <c r="A4" s="452" t="s">
        <v>176</v>
      </c>
      <c r="B4" s="457"/>
      <c r="C4" s="458"/>
      <c r="D4" s="458"/>
      <c r="E4" s="459"/>
      <c r="F4" s="459"/>
      <c r="G4" s="458"/>
      <c r="H4" s="458"/>
      <c r="I4" s="458"/>
      <c r="J4" s="458"/>
      <c r="K4" s="460"/>
      <c r="L4" s="458"/>
      <c r="M4" s="458"/>
      <c r="N4" s="458"/>
    </row>
    <row r="5" spans="1:16" x14ac:dyDescent="0.2">
      <c r="A5" s="133" t="s">
        <v>31</v>
      </c>
      <c r="B5" s="127">
        <v>170.8</v>
      </c>
      <c r="C5" s="128">
        <v>223.4</v>
      </c>
      <c r="D5" s="128">
        <v>258.10000000000002</v>
      </c>
      <c r="E5" s="114">
        <v>639.1</v>
      </c>
      <c r="F5" s="114">
        <v>1291.4000000000001</v>
      </c>
      <c r="G5" s="128">
        <v>173.5</v>
      </c>
      <c r="H5" s="128">
        <v>82.1</v>
      </c>
      <c r="I5" s="128">
        <v>184.8</v>
      </c>
      <c r="J5" s="128">
        <v>315.3</v>
      </c>
      <c r="K5" s="134">
        <v>755.7</v>
      </c>
      <c r="L5" s="378">
        <v>269</v>
      </c>
      <c r="M5" s="378">
        <v>443.4</v>
      </c>
      <c r="N5" s="378">
        <v>436.6</v>
      </c>
    </row>
    <row r="6" spans="1:16" ht="30" customHeight="1" x14ac:dyDescent="0.2">
      <c r="A6" s="133" t="s">
        <v>177</v>
      </c>
      <c r="B6" s="127"/>
      <c r="C6" s="128"/>
      <c r="D6" s="128"/>
      <c r="E6" s="114"/>
      <c r="F6" s="114"/>
      <c r="G6" s="128"/>
      <c r="H6" s="128"/>
      <c r="I6" s="128"/>
      <c r="J6" s="128"/>
      <c r="K6" s="134"/>
      <c r="L6" s="128"/>
      <c r="M6" s="128"/>
      <c r="N6" s="128"/>
    </row>
    <row r="7" spans="1:16" x14ac:dyDescent="0.2">
      <c r="A7" s="133" t="s">
        <v>178</v>
      </c>
      <c r="B7" s="127">
        <v>105.8</v>
      </c>
      <c r="C7" s="128">
        <v>106.5</v>
      </c>
      <c r="D7" s="128">
        <v>111.6</v>
      </c>
      <c r="E7" s="114">
        <v>115.4</v>
      </c>
      <c r="F7" s="114">
        <v>439.3</v>
      </c>
      <c r="G7" s="128">
        <v>113.8</v>
      </c>
      <c r="H7" s="128">
        <v>116.4</v>
      </c>
      <c r="I7" s="128">
        <v>127.7</v>
      </c>
      <c r="J7" s="128">
        <v>143.80000000000001</v>
      </c>
      <c r="K7" s="134">
        <v>501.7</v>
      </c>
      <c r="L7" s="128">
        <v>122.1</v>
      </c>
      <c r="M7" s="128">
        <v>119.1</v>
      </c>
      <c r="N7" s="128">
        <v>122.6</v>
      </c>
    </row>
    <row r="8" spans="1:16" x14ac:dyDescent="0.2">
      <c r="A8" s="133" t="s">
        <v>179</v>
      </c>
      <c r="B8" s="127">
        <v>4.2</v>
      </c>
      <c r="C8" s="128">
        <v>1.5</v>
      </c>
      <c r="D8" s="128">
        <v>1.5</v>
      </c>
      <c r="E8" s="114">
        <v>1.5</v>
      </c>
      <c r="F8" s="114">
        <v>8.6999999999999993</v>
      </c>
      <c r="G8" s="128">
        <v>1.5</v>
      </c>
      <c r="H8" s="128">
        <v>1.6</v>
      </c>
      <c r="I8" s="128">
        <v>1.6</v>
      </c>
      <c r="J8" s="128">
        <v>78.099999999999994</v>
      </c>
      <c r="K8" s="134">
        <v>82.8</v>
      </c>
      <c r="L8" s="128">
        <v>1.6</v>
      </c>
      <c r="M8" s="128">
        <v>1.7</v>
      </c>
      <c r="N8" s="128">
        <v>1.8</v>
      </c>
    </row>
    <row r="9" spans="1:16" ht="27" customHeight="1" x14ac:dyDescent="0.2">
      <c r="A9" s="133" t="s">
        <v>180</v>
      </c>
      <c r="B9" s="127">
        <v>-53.5</v>
      </c>
      <c r="C9" s="128">
        <v>-60.8</v>
      </c>
      <c r="D9" s="128">
        <v>-76.8</v>
      </c>
      <c r="E9" s="114">
        <v>-55.6</v>
      </c>
      <c r="F9" s="114">
        <v>-246.7</v>
      </c>
      <c r="G9" s="128">
        <v>-52.4</v>
      </c>
      <c r="H9" s="128">
        <v>-53.3</v>
      </c>
      <c r="I9" s="128">
        <v>-73.8</v>
      </c>
      <c r="J9" s="128">
        <v>-118.5</v>
      </c>
      <c r="K9" s="134">
        <v>-298</v>
      </c>
      <c r="L9" s="128">
        <v>-72</v>
      </c>
      <c r="M9" s="128">
        <v>-60</v>
      </c>
      <c r="N9" s="128">
        <v>-66.13</v>
      </c>
    </row>
    <row r="10" spans="1:16" x14ac:dyDescent="0.2">
      <c r="A10" s="133" t="s">
        <v>181</v>
      </c>
      <c r="B10" s="127">
        <v>89</v>
      </c>
      <c r="C10" s="128">
        <v>0</v>
      </c>
      <c r="D10" s="128">
        <v>0</v>
      </c>
      <c r="E10" s="114">
        <v>0.8</v>
      </c>
      <c r="F10" s="114">
        <v>89.8</v>
      </c>
      <c r="G10" s="128">
        <v>75.2</v>
      </c>
      <c r="H10" s="128">
        <v>0</v>
      </c>
      <c r="I10" s="128">
        <v>0</v>
      </c>
      <c r="J10" s="128">
        <v>13.5</v>
      </c>
      <c r="K10" s="134">
        <v>88.7</v>
      </c>
      <c r="L10" s="128">
        <v>0</v>
      </c>
      <c r="M10" s="128">
        <v>0</v>
      </c>
      <c r="N10" s="128">
        <v>0</v>
      </c>
    </row>
    <row r="11" spans="1:16" ht="26.1" customHeight="1" x14ac:dyDescent="0.2">
      <c r="A11" s="133" t="s">
        <v>182</v>
      </c>
      <c r="B11" s="127">
        <v>0</v>
      </c>
      <c r="C11" s="128">
        <v>0</v>
      </c>
      <c r="D11" s="128">
        <v>0</v>
      </c>
      <c r="E11" s="114">
        <v>0</v>
      </c>
      <c r="F11" s="114">
        <v>0</v>
      </c>
      <c r="G11" s="128">
        <v>0</v>
      </c>
      <c r="H11" s="128">
        <v>0</v>
      </c>
      <c r="I11" s="128">
        <v>0</v>
      </c>
      <c r="J11" s="128">
        <v>0</v>
      </c>
      <c r="K11" s="134">
        <v>0</v>
      </c>
      <c r="L11" s="128">
        <v>0</v>
      </c>
      <c r="M11" s="128">
        <v>0</v>
      </c>
      <c r="N11" s="128">
        <v>0</v>
      </c>
    </row>
    <row r="12" spans="1:16" ht="13.9" customHeight="1" x14ac:dyDescent="0.2">
      <c r="A12" s="133" t="s">
        <v>183</v>
      </c>
      <c r="B12" s="127">
        <v>-20.9</v>
      </c>
      <c r="C12" s="128">
        <v>-4.4000000000000004</v>
      </c>
      <c r="D12" s="128">
        <v>-0.9</v>
      </c>
      <c r="E12" s="114">
        <v>-2.7</v>
      </c>
      <c r="F12" s="114">
        <v>-28.9</v>
      </c>
      <c r="G12" s="128">
        <v>0.2</v>
      </c>
      <c r="H12" s="128">
        <v>-5.2</v>
      </c>
      <c r="I12" s="128">
        <v>-7.9</v>
      </c>
      <c r="J12" s="128">
        <v>-4.4000000000000004</v>
      </c>
      <c r="K12" s="134">
        <v>-17.3</v>
      </c>
      <c r="L12" s="128">
        <v>-2.7</v>
      </c>
      <c r="M12" s="128">
        <v>-12</v>
      </c>
      <c r="N12" s="128">
        <v>-12.12</v>
      </c>
    </row>
    <row r="13" spans="1:16" ht="13.9" customHeight="1" x14ac:dyDescent="0.2">
      <c r="A13" s="133" t="s">
        <v>184</v>
      </c>
      <c r="B13" s="127">
        <v>1.9</v>
      </c>
      <c r="C13" s="128">
        <v>9.6</v>
      </c>
      <c r="D13" s="128">
        <v>6.6</v>
      </c>
      <c r="E13" s="114">
        <v>2.2999999999999998</v>
      </c>
      <c r="F13" s="114">
        <v>20.399999999999999</v>
      </c>
      <c r="G13" s="128">
        <v>9.1</v>
      </c>
      <c r="H13" s="128">
        <v>20.8</v>
      </c>
      <c r="I13" s="128">
        <v>19.600000000000001</v>
      </c>
      <c r="J13" s="128">
        <v>-5.0999999999999996</v>
      </c>
      <c r="K13" s="134">
        <v>44.4</v>
      </c>
      <c r="L13" s="128">
        <v>0.7</v>
      </c>
      <c r="M13" s="128">
        <v>12.1</v>
      </c>
      <c r="N13" s="128">
        <v>11.7</v>
      </c>
    </row>
    <row r="14" spans="1:16" ht="13.9" customHeight="1" x14ac:dyDescent="0.2">
      <c r="A14" s="133" t="s">
        <v>185</v>
      </c>
      <c r="B14" s="127">
        <v>29.3</v>
      </c>
      <c r="C14" s="128">
        <v>36.299999999999997</v>
      </c>
      <c r="D14" s="128">
        <v>33.4</v>
      </c>
      <c r="E14" s="114">
        <v>28.8</v>
      </c>
      <c r="F14" s="114">
        <v>127.8</v>
      </c>
      <c r="G14" s="128">
        <v>-1.2</v>
      </c>
      <c r="H14" s="128">
        <v>20.9</v>
      </c>
      <c r="I14" s="128">
        <v>22.1</v>
      </c>
      <c r="J14" s="128">
        <v>18.600000000000001</v>
      </c>
      <c r="K14" s="134">
        <v>60.4</v>
      </c>
      <c r="L14" s="378">
        <v>35.799999999999997</v>
      </c>
      <c r="M14" s="378">
        <v>49.4</v>
      </c>
      <c r="N14" s="378">
        <v>48.08</v>
      </c>
    </row>
    <row r="15" spans="1:16" x14ac:dyDescent="0.2">
      <c r="A15" s="133" t="s">
        <v>186</v>
      </c>
      <c r="B15" s="127">
        <v>-72.7</v>
      </c>
      <c r="C15" s="128">
        <v>-21.8</v>
      </c>
      <c r="D15" s="128">
        <v>-25.8</v>
      </c>
      <c r="E15" s="114">
        <v>-40.700000000000003</v>
      </c>
      <c r="F15" s="114">
        <v>-161</v>
      </c>
      <c r="G15" s="128">
        <v>-20.6</v>
      </c>
      <c r="H15" s="128">
        <v>-19.5</v>
      </c>
      <c r="I15" s="128">
        <v>-32.4</v>
      </c>
      <c r="J15" s="128">
        <v>-53.7</v>
      </c>
      <c r="K15" s="134">
        <v>-126.2</v>
      </c>
      <c r="L15" s="128">
        <v>-83.5</v>
      </c>
      <c r="M15" s="128">
        <v>-212.1</v>
      </c>
      <c r="N15" s="128">
        <v>-163.81</v>
      </c>
    </row>
    <row r="16" spans="1:16" x14ac:dyDescent="0.2">
      <c r="A16" s="133" t="s">
        <v>187</v>
      </c>
      <c r="B16" s="127">
        <v>77.2</v>
      </c>
      <c r="C16" s="128">
        <v>20.399999999999999</v>
      </c>
      <c r="D16" s="128">
        <v>48</v>
      </c>
      <c r="E16" s="114">
        <v>53.4</v>
      </c>
      <c r="F16" s="114">
        <v>199</v>
      </c>
      <c r="G16" s="128">
        <v>29.2</v>
      </c>
      <c r="H16" s="128">
        <v>23.5</v>
      </c>
      <c r="I16" s="128">
        <v>51.1</v>
      </c>
      <c r="J16" s="128">
        <v>52.2</v>
      </c>
      <c r="K16" s="134">
        <v>156</v>
      </c>
      <c r="L16" s="128">
        <v>33</v>
      </c>
      <c r="M16" s="128">
        <v>199.6</v>
      </c>
      <c r="N16" s="128">
        <v>150.19999999999999</v>
      </c>
    </row>
    <row r="17" spans="1:14" x14ac:dyDescent="0.2">
      <c r="A17" s="133" t="s">
        <v>188</v>
      </c>
      <c r="B17" s="127">
        <v>4453.8</v>
      </c>
      <c r="C17" s="128">
        <v>5645.5</v>
      </c>
      <c r="D17" s="128">
        <v>5687.5</v>
      </c>
      <c r="E17" s="114">
        <v>4018.2</v>
      </c>
      <c r="F17" s="114">
        <v>19805</v>
      </c>
      <c r="G17" s="128">
        <v>3595.6</v>
      </c>
      <c r="H17" s="128">
        <v>3825.5</v>
      </c>
      <c r="I17" s="128">
        <v>4144.2</v>
      </c>
      <c r="J17" s="128">
        <v>9372.2000000000007</v>
      </c>
      <c r="K17" s="134">
        <v>20937.5</v>
      </c>
      <c r="L17" s="128">
        <v>4643.6000000000004</v>
      </c>
      <c r="M17" s="378">
        <v>3258.8</v>
      </c>
      <c r="N17" s="378">
        <v>4865.03</v>
      </c>
    </row>
    <row r="18" spans="1:14" x14ac:dyDescent="0.2">
      <c r="A18" s="133" t="s">
        <v>189</v>
      </c>
      <c r="B18" s="127">
        <v>-4646.3</v>
      </c>
      <c r="C18" s="128">
        <v>-5444</v>
      </c>
      <c r="D18" s="128">
        <v>-5291.5</v>
      </c>
      <c r="E18" s="114">
        <v>-4008.1</v>
      </c>
      <c r="F18" s="114">
        <v>-19389.900000000001</v>
      </c>
      <c r="G18" s="128">
        <v>-3859.4</v>
      </c>
      <c r="H18" s="128">
        <v>-3303.3</v>
      </c>
      <c r="I18" s="128">
        <v>-4564.5</v>
      </c>
      <c r="J18" s="128">
        <v>-9540.9</v>
      </c>
      <c r="K18" s="134">
        <v>-21268.1</v>
      </c>
      <c r="L18" s="128">
        <v>-3909.3</v>
      </c>
      <c r="M18" s="128">
        <v>-3668.8</v>
      </c>
      <c r="N18" s="128">
        <v>-5134.1000000000004</v>
      </c>
    </row>
    <row r="19" spans="1:14" x14ac:dyDescent="0.2">
      <c r="A19" s="133" t="s">
        <v>190</v>
      </c>
      <c r="B19" s="127">
        <v>232.4</v>
      </c>
      <c r="C19" s="128">
        <v>-211.2</v>
      </c>
      <c r="D19" s="128">
        <v>-1.4</v>
      </c>
      <c r="E19" s="114">
        <v>-371.4</v>
      </c>
      <c r="F19" s="114">
        <v>-351.6</v>
      </c>
      <c r="G19" s="128">
        <v>281.7</v>
      </c>
      <c r="H19" s="128">
        <v>-505</v>
      </c>
      <c r="I19" s="128">
        <v>437.9</v>
      </c>
      <c r="J19" s="128">
        <v>192.2</v>
      </c>
      <c r="K19" s="134">
        <v>406.8</v>
      </c>
      <c r="L19" s="128">
        <v>-708.5</v>
      </c>
      <c r="M19" s="128">
        <v>426.7</v>
      </c>
      <c r="N19" s="128">
        <v>281.62</v>
      </c>
    </row>
    <row r="20" spans="1:14" x14ac:dyDescent="0.2">
      <c r="A20" s="133" t="s">
        <v>191</v>
      </c>
      <c r="B20" s="127">
        <v>0</v>
      </c>
      <c r="C20" s="128">
        <v>0</v>
      </c>
      <c r="D20" s="128">
        <v>-376.7</v>
      </c>
      <c r="E20" s="114">
        <v>376.7</v>
      </c>
      <c r="F20" s="114">
        <v>0</v>
      </c>
      <c r="G20" s="128">
        <v>0</v>
      </c>
      <c r="H20" s="128">
        <v>0</v>
      </c>
      <c r="I20" s="128">
        <v>0</v>
      </c>
      <c r="J20" s="128">
        <v>0</v>
      </c>
      <c r="K20" s="134">
        <v>0</v>
      </c>
      <c r="L20" s="128">
        <v>0</v>
      </c>
      <c r="M20" s="128">
        <v>0</v>
      </c>
      <c r="N20" s="128">
        <v>0</v>
      </c>
    </row>
    <row r="21" spans="1:14" x14ac:dyDescent="0.2">
      <c r="A21" s="133" t="s">
        <v>192</v>
      </c>
      <c r="B21" s="127">
        <v>3.4</v>
      </c>
      <c r="C21" s="128">
        <v>9.4</v>
      </c>
      <c r="D21" s="128">
        <v>5.4</v>
      </c>
      <c r="E21" s="114">
        <v>2.9</v>
      </c>
      <c r="F21" s="114">
        <v>21.1</v>
      </c>
      <c r="G21" s="128">
        <v>13.3</v>
      </c>
      <c r="H21" s="128">
        <v>10.1</v>
      </c>
      <c r="I21" s="128">
        <v>5.2</v>
      </c>
      <c r="J21" s="128">
        <v>19.399999999999999</v>
      </c>
      <c r="K21" s="134">
        <v>48</v>
      </c>
      <c r="L21" s="128">
        <v>1.6</v>
      </c>
      <c r="M21" s="128">
        <v>11.3</v>
      </c>
      <c r="N21" s="128">
        <v>5.77</v>
      </c>
    </row>
    <row r="22" spans="1:14" x14ac:dyDescent="0.2">
      <c r="A22" s="133" t="s">
        <v>193</v>
      </c>
      <c r="B22" s="127">
        <v>-62.1</v>
      </c>
      <c r="C22" s="128">
        <v>-8.1</v>
      </c>
      <c r="D22" s="128">
        <v>-11.2</v>
      </c>
      <c r="E22" s="114">
        <v>-1.6</v>
      </c>
      <c r="F22" s="114">
        <v>-83</v>
      </c>
      <c r="G22" s="128">
        <v>-3.6</v>
      </c>
      <c r="H22" s="128">
        <v>-3</v>
      </c>
      <c r="I22" s="128">
        <v>-2.2999999999999998</v>
      </c>
      <c r="J22" s="128">
        <v>-2.2000000000000002</v>
      </c>
      <c r="K22" s="134">
        <v>-11.1</v>
      </c>
      <c r="L22" s="128">
        <v>-2.4</v>
      </c>
      <c r="M22" s="128">
        <v>-1.5</v>
      </c>
      <c r="N22" s="128">
        <v>-1.39</v>
      </c>
    </row>
    <row r="23" spans="1:14" x14ac:dyDescent="0.2">
      <c r="A23" s="133" t="s">
        <v>194</v>
      </c>
      <c r="B23" s="127">
        <v>25.7</v>
      </c>
      <c r="C23" s="128">
        <v>12.8</v>
      </c>
      <c r="D23" s="128">
        <v>6.8</v>
      </c>
      <c r="E23" s="114">
        <v>1.6</v>
      </c>
      <c r="F23" s="114">
        <v>46.9</v>
      </c>
      <c r="G23" s="128">
        <v>4.9000000000000004</v>
      </c>
      <c r="H23" s="128">
        <v>4</v>
      </c>
      <c r="I23" s="128">
        <v>2.2999999999999998</v>
      </c>
      <c r="J23" s="128">
        <v>2.5</v>
      </c>
      <c r="K23" s="134">
        <v>13.7</v>
      </c>
      <c r="L23" s="128">
        <v>3</v>
      </c>
      <c r="M23" s="128">
        <v>2.5</v>
      </c>
      <c r="N23" s="128">
        <v>1.37</v>
      </c>
    </row>
    <row r="24" spans="1:14" x14ac:dyDescent="0.2">
      <c r="A24" s="133" t="s">
        <v>195</v>
      </c>
      <c r="B24" s="127">
        <v>-3.4</v>
      </c>
      <c r="C24" s="128">
        <v>0</v>
      </c>
      <c r="D24" s="128">
        <v>0</v>
      </c>
      <c r="E24" s="114">
        <v>34.799999999999997</v>
      </c>
      <c r="F24" s="114">
        <v>31.4</v>
      </c>
      <c r="G24" s="128">
        <v>7.7</v>
      </c>
      <c r="H24" s="128">
        <v>-7</v>
      </c>
      <c r="I24" s="128">
        <v>-68.900000000000006</v>
      </c>
      <c r="J24" s="128">
        <v>-37.4</v>
      </c>
      <c r="K24" s="134">
        <v>-105.6</v>
      </c>
      <c r="L24" s="128">
        <v>-15.9</v>
      </c>
      <c r="M24" s="128">
        <v>-12</v>
      </c>
      <c r="N24" s="378">
        <v>-95.69</v>
      </c>
    </row>
    <row r="25" spans="1:14" ht="28.5" customHeight="1" x14ac:dyDescent="0.2">
      <c r="A25" s="133" t="s">
        <v>291</v>
      </c>
      <c r="B25" s="127">
        <v>-168.9</v>
      </c>
      <c r="C25" s="128">
        <v>-290.10000000000002</v>
      </c>
      <c r="D25" s="128">
        <v>-185.6</v>
      </c>
      <c r="E25" s="114">
        <v>-176.5</v>
      </c>
      <c r="F25" s="114">
        <v>-821.1</v>
      </c>
      <c r="G25" s="128">
        <v>52.8</v>
      </c>
      <c r="H25" s="128">
        <v>223.3</v>
      </c>
      <c r="I25" s="128">
        <v>334</v>
      </c>
      <c r="J25" s="128">
        <v>-239.1</v>
      </c>
      <c r="K25" s="134">
        <v>371</v>
      </c>
      <c r="L25" s="128">
        <v>161.19999999999999</v>
      </c>
      <c r="M25" s="128">
        <v>-261.60000000000002</v>
      </c>
      <c r="N25" s="378">
        <v>-154.80000000000001</v>
      </c>
    </row>
    <row r="26" spans="1:14" ht="28.5" x14ac:dyDescent="0.2">
      <c r="A26" s="133" t="s">
        <v>289</v>
      </c>
      <c r="B26" s="127">
        <v>-33.9</v>
      </c>
      <c r="C26" s="128">
        <v>197.5</v>
      </c>
      <c r="D26" s="128">
        <v>-4.8</v>
      </c>
      <c r="E26" s="114">
        <v>147.9</v>
      </c>
      <c r="F26" s="114">
        <v>306.7</v>
      </c>
      <c r="G26" s="128">
        <v>-27.1</v>
      </c>
      <c r="H26" s="128">
        <v>-85.1</v>
      </c>
      <c r="I26" s="128">
        <v>13.2</v>
      </c>
      <c r="J26" s="128">
        <v>204.5</v>
      </c>
      <c r="K26" s="134">
        <v>105.5</v>
      </c>
      <c r="L26" s="128">
        <v>-245.5</v>
      </c>
      <c r="M26" s="128">
        <v>-30.1</v>
      </c>
      <c r="N26" s="378">
        <v>167.8</v>
      </c>
    </row>
    <row r="27" spans="1:14" ht="28.5" x14ac:dyDescent="0.2">
      <c r="A27" s="133" t="s">
        <v>290</v>
      </c>
      <c r="B27" s="127">
        <v>-510.4</v>
      </c>
      <c r="C27" s="128">
        <v>-18.3</v>
      </c>
      <c r="D27" s="128">
        <v>334.2</v>
      </c>
      <c r="E27" s="114">
        <v>439.5</v>
      </c>
      <c r="F27" s="114">
        <v>245</v>
      </c>
      <c r="G27" s="128">
        <v>-606</v>
      </c>
      <c r="H27" s="128">
        <v>-210.6</v>
      </c>
      <c r="I27" s="128">
        <v>265.7</v>
      </c>
      <c r="J27" s="128">
        <v>450.8</v>
      </c>
      <c r="K27" s="134">
        <v>-100.1</v>
      </c>
      <c r="L27" s="128">
        <v>-469.2</v>
      </c>
      <c r="M27" s="128">
        <v>109.8</v>
      </c>
      <c r="N27" s="378">
        <v>535.79999999999995</v>
      </c>
    </row>
    <row r="28" spans="1:14" x14ac:dyDescent="0.2">
      <c r="A28" s="133" t="s">
        <v>196</v>
      </c>
      <c r="B28" s="127">
        <v>-11.3</v>
      </c>
      <c r="C28" s="128">
        <v>-85.9</v>
      </c>
      <c r="D28" s="128">
        <v>-35.299999999999997</v>
      </c>
      <c r="E28" s="114">
        <v>-141.9</v>
      </c>
      <c r="F28" s="114">
        <v>-274.39999999999998</v>
      </c>
      <c r="G28" s="128">
        <v>108.6</v>
      </c>
      <c r="H28" s="128">
        <v>16.8</v>
      </c>
      <c r="I28" s="128">
        <v>-6.6</v>
      </c>
      <c r="J28" s="128">
        <v>54.8</v>
      </c>
      <c r="K28" s="379">
        <v>173.6</v>
      </c>
      <c r="L28" s="128">
        <v>41.6</v>
      </c>
      <c r="M28" s="128">
        <v>41.7</v>
      </c>
      <c r="N28" s="128">
        <v>-41.17</v>
      </c>
    </row>
    <row r="29" spans="1:14" x14ac:dyDescent="0.2">
      <c r="A29" s="133" t="s">
        <v>197</v>
      </c>
      <c r="B29" s="127">
        <v>-2.7</v>
      </c>
      <c r="C29" s="284">
        <v>-19</v>
      </c>
      <c r="D29" s="284">
        <v>-15.1</v>
      </c>
      <c r="E29" s="113">
        <v>-15.7</v>
      </c>
      <c r="F29" s="113">
        <v>-52.5</v>
      </c>
      <c r="G29" s="380">
        <v>-25.6</v>
      </c>
      <c r="H29" s="284">
        <v>0</v>
      </c>
      <c r="I29" s="284">
        <v>13.2</v>
      </c>
      <c r="J29" s="284">
        <v>23.8</v>
      </c>
      <c r="K29" s="381">
        <v>11.4</v>
      </c>
      <c r="L29" s="284">
        <v>2.4</v>
      </c>
      <c r="M29" s="284">
        <v>2.6</v>
      </c>
      <c r="N29" s="284">
        <v>13.88</v>
      </c>
    </row>
    <row r="30" spans="1:14" ht="15" x14ac:dyDescent="0.25">
      <c r="A30" s="492" t="s">
        <v>198</v>
      </c>
      <c r="B30" s="493">
        <v>-392.6</v>
      </c>
      <c r="C30" s="383">
        <v>99.3</v>
      </c>
      <c r="D30" s="383">
        <v>468</v>
      </c>
      <c r="E30" s="186">
        <v>1048.7</v>
      </c>
      <c r="F30" s="186">
        <v>1223.4000000000001</v>
      </c>
      <c r="G30" s="383">
        <v>-128.80000000000001</v>
      </c>
      <c r="H30" s="383">
        <v>153</v>
      </c>
      <c r="I30" s="383">
        <v>866.2</v>
      </c>
      <c r="J30" s="383">
        <v>940.4</v>
      </c>
      <c r="K30" s="384">
        <v>1830.8</v>
      </c>
      <c r="L30" s="383">
        <v>-193.4</v>
      </c>
      <c r="M30" s="383">
        <v>420.6</v>
      </c>
      <c r="N30" s="383">
        <v>973</v>
      </c>
    </row>
    <row r="31" spans="1:14" ht="3" customHeight="1" x14ac:dyDescent="0.2">
      <c r="A31" s="373"/>
      <c r="B31" s="127"/>
      <c r="C31" s="128"/>
      <c r="D31" s="128"/>
      <c r="E31" s="114"/>
      <c r="F31" s="114"/>
      <c r="G31" s="128"/>
      <c r="H31" s="128"/>
      <c r="I31" s="128"/>
      <c r="J31" s="128"/>
      <c r="K31" s="134"/>
      <c r="L31" s="128"/>
      <c r="M31" s="128"/>
      <c r="N31" s="128"/>
    </row>
    <row r="32" spans="1:14" ht="15" x14ac:dyDescent="0.2">
      <c r="A32" s="452" t="s">
        <v>199</v>
      </c>
      <c r="B32" s="453"/>
      <c r="C32" s="454"/>
      <c r="D32" s="454"/>
      <c r="E32" s="455"/>
      <c r="F32" s="455"/>
      <c r="G32" s="454"/>
      <c r="H32" s="454"/>
      <c r="I32" s="454"/>
      <c r="J32" s="454"/>
      <c r="K32" s="456"/>
      <c r="L32" s="454"/>
      <c r="M32" s="454"/>
      <c r="N32" s="454"/>
    </row>
    <row r="33" spans="1:14" x14ac:dyDescent="0.2">
      <c r="A33" s="133" t="s">
        <v>200</v>
      </c>
      <c r="B33" s="127">
        <v>-57</v>
      </c>
      <c r="C33" s="128">
        <v>-67.2</v>
      </c>
      <c r="D33" s="128">
        <v>-71.8</v>
      </c>
      <c r="E33" s="114">
        <v>-97.5</v>
      </c>
      <c r="F33" s="114">
        <v>-293.5</v>
      </c>
      <c r="G33" s="128">
        <v>-62.2</v>
      </c>
      <c r="H33" s="128">
        <v>-71.900000000000006</v>
      </c>
      <c r="I33" s="128">
        <v>-56.4</v>
      </c>
      <c r="J33" s="128">
        <v>-76.099999999999994</v>
      </c>
      <c r="K33" s="134">
        <v>-266.60000000000002</v>
      </c>
      <c r="L33" s="128">
        <v>-29.6</v>
      </c>
      <c r="M33" s="128">
        <v>-46.3</v>
      </c>
      <c r="N33" s="378">
        <v>-45.5</v>
      </c>
    </row>
    <row r="34" spans="1:14" ht="27.95" customHeight="1" x14ac:dyDescent="0.2">
      <c r="A34" s="133" t="s">
        <v>201</v>
      </c>
      <c r="B34" s="127">
        <v>-2.1</v>
      </c>
      <c r="C34" s="128">
        <v>0</v>
      </c>
      <c r="D34" s="128">
        <v>-12.7</v>
      </c>
      <c r="E34" s="114">
        <v>-341.1</v>
      </c>
      <c r="F34" s="114">
        <v>-355.9</v>
      </c>
      <c r="G34" s="128">
        <v>-25.9</v>
      </c>
      <c r="H34" s="128">
        <v>0</v>
      </c>
      <c r="I34" s="128">
        <v>0</v>
      </c>
      <c r="J34" s="128">
        <v>-1.9</v>
      </c>
      <c r="K34" s="134">
        <v>-27.8</v>
      </c>
      <c r="L34" s="128">
        <v>-2.7</v>
      </c>
      <c r="M34" s="128">
        <v>-55.2</v>
      </c>
      <c r="N34" s="378">
        <v>-13.5</v>
      </c>
    </row>
    <row r="35" spans="1:14" x14ac:dyDescent="0.2">
      <c r="A35" s="133" t="s">
        <v>202</v>
      </c>
      <c r="B35" s="127">
        <v>-23.6</v>
      </c>
      <c r="C35" s="128">
        <v>-11.6</v>
      </c>
      <c r="D35" s="128">
        <v>-49.5</v>
      </c>
      <c r="E35" s="114">
        <v>-21.3</v>
      </c>
      <c r="F35" s="114">
        <v>-106</v>
      </c>
      <c r="G35" s="128">
        <v>-32.200000000000003</v>
      </c>
      <c r="H35" s="128">
        <v>-19</v>
      </c>
      <c r="I35" s="128">
        <v>-20.9</v>
      </c>
      <c r="J35" s="128">
        <v>-74.3</v>
      </c>
      <c r="K35" s="134">
        <v>-146.4</v>
      </c>
      <c r="L35" s="128">
        <v>-168.4</v>
      </c>
      <c r="M35" s="128">
        <v>-77.3</v>
      </c>
      <c r="N35" s="378">
        <v>-155.19999999999999</v>
      </c>
    </row>
    <row r="36" spans="1:14" x14ac:dyDescent="0.2">
      <c r="A36" s="133" t="s">
        <v>203</v>
      </c>
      <c r="B36" s="127">
        <v>6</v>
      </c>
      <c r="C36" s="128">
        <v>4.3</v>
      </c>
      <c r="D36" s="128">
        <v>10.7</v>
      </c>
      <c r="E36" s="114">
        <v>12.3</v>
      </c>
      <c r="F36" s="114">
        <v>33.299999999999997</v>
      </c>
      <c r="G36" s="128">
        <v>19</v>
      </c>
      <c r="H36" s="128">
        <v>45</v>
      </c>
      <c r="I36" s="128">
        <v>2.4</v>
      </c>
      <c r="J36" s="128">
        <v>22.3</v>
      </c>
      <c r="K36" s="134">
        <v>88.7</v>
      </c>
      <c r="L36" s="128">
        <v>6.8</v>
      </c>
      <c r="M36" s="128">
        <v>29.4</v>
      </c>
      <c r="N36" s="378">
        <v>27.6</v>
      </c>
    </row>
    <row r="37" spans="1:14" hidden="1" x14ac:dyDescent="0.2">
      <c r="A37" s="133" t="s">
        <v>204</v>
      </c>
      <c r="B37" s="385">
        <v>0</v>
      </c>
      <c r="C37" s="128">
        <v>0</v>
      </c>
      <c r="D37" s="128">
        <v>0</v>
      </c>
      <c r="E37" s="114">
        <v>0</v>
      </c>
      <c r="F37" s="114">
        <v>0</v>
      </c>
      <c r="G37" s="128">
        <v>0</v>
      </c>
      <c r="H37" s="128">
        <v>0</v>
      </c>
      <c r="I37" s="128">
        <v>0</v>
      </c>
      <c r="J37" s="128">
        <v>0</v>
      </c>
      <c r="K37" s="134">
        <v>0</v>
      </c>
      <c r="L37" s="128">
        <v>0</v>
      </c>
      <c r="M37" s="128">
        <v>0</v>
      </c>
      <c r="N37" s="378">
        <v>0</v>
      </c>
    </row>
    <row r="38" spans="1:14" x14ac:dyDescent="0.2">
      <c r="A38" s="133" t="s">
        <v>205</v>
      </c>
      <c r="B38" s="127">
        <v>2.8</v>
      </c>
      <c r="C38" s="284">
        <v>0.3</v>
      </c>
      <c r="D38" s="284">
        <v>-0.3</v>
      </c>
      <c r="E38" s="113">
        <v>-1.7</v>
      </c>
      <c r="F38" s="113">
        <v>1.1000000000000001</v>
      </c>
      <c r="G38" s="380">
        <v>9.1</v>
      </c>
      <c r="H38" s="284">
        <v>2.2000000000000002</v>
      </c>
      <c r="I38" s="284">
        <v>4.4000000000000004</v>
      </c>
      <c r="J38" s="284">
        <v>-5.2</v>
      </c>
      <c r="K38" s="126">
        <v>10.5</v>
      </c>
      <c r="L38" s="284">
        <v>0</v>
      </c>
      <c r="M38" s="284">
        <v>-1.2</v>
      </c>
      <c r="N38" s="386">
        <v>-24.3</v>
      </c>
    </row>
    <row r="39" spans="1:14" ht="15" x14ac:dyDescent="0.25">
      <c r="A39" s="494" t="s">
        <v>206</v>
      </c>
      <c r="B39" s="493">
        <v>-73.900000000000006</v>
      </c>
      <c r="C39" s="383">
        <v>-74.2</v>
      </c>
      <c r="D39" s="383">
        <v>-123.6</v>
      </c>
      <c r="E39" s="186">
        <v>-449.3</v>
      </c>
      <c r="F39" s="186">
        <v>-721</v>
      </c>
      <c r="G39" s="383">
        <v>-92.2</v>
      </c>
      <c r="H39" s="383">
        <v>-43.7</v>
      </c>
      <c r="I39" s="383">
        <v>-70.5</v>
      </c>
      <c r="J39" s="383">
        <v>-135.19999999999999</v>
      </c>
      <c r="K39" s="384">
        <v>-341.6</v>
      </c>
      <c r="L39" s="383">
        <v>-193.9</v>
      </c>
      <c r="M39" s="383">
        <v>-150.6</v>
      </c>
      <c r="N39" s="383">
        <v>-210.9</v>
      </c>
    </row>
    <row r="40" spans="1:14" ht="2.4500000000000002" customHeight="1" x14ac:dyDescent="0.2">
      <c r="A40" s="133"/>
      <c r="B40" s="127"/>
      <c r="C40" s="128"/>
      <c r="D40" s="128"/>
      <c r="E40" s="114"/>
      <c r="F40" s="114"/>
      <c r="G40" s="128"/>
      <c r="H40" s="128"/>
      <c r="I40" s="128"/>
      <c r="J40" s="128"/>
      <c r="K40" s="134"/>
      <c r="L40" s="128"/>
      <c r="M40" s="128"/>
      <c r="N40" s="128"/>
    </row>
    <row r="41" spans="1:14" ht="15" x14ac:dyDescent="0.2">
      <c r="A41" s="452" t="s">
        <v>207</v>
      </c>
      <c r="B41" s="453"/>
      <c r="C41" s="454"/>
      <c r="D41" s="454"/>
      <c r="E41" s="455"/>
      <c r="F41" s="455"/>
      <c r="G41" s="454"/>
      <c r="H41" s="454"/>
      <c r="I41" s="454"/>
      <c r="J41" s="454"/>
      <c r="K41" s="456"/>
      <c r="L41" s="454"/>
      <c r="M41" s="454"/>
      <c r="N41" s="454"/>
    </row>
    <row r="42" spans="1:14" x14ac:dyDescent="0.2">
      <c r="A42" s="133" t="s">
        <v>208</v>
      </c>
      <c r="B42" s="127">
        <v>300</v>
      </c>
      <c r="C42" s="128">
        <v>0</v>
      </c>
      <c r="D42" s="128">
        <v>0</v>
      </c>
      <c r="E42" s="114">
        <v>0</v>
      </c>
      <c r="F42" s="114">
        <v>300</v>
      </c>
      <c r="G42" s="128">
        <v>0</v>
      </c>
      <c r="H42" s="128">
        <v>0</v>
      </c>
      <c r="I42" s="128">
        <v>0</v>
      </c>
      <c r="J42" s="128">
        <v>0</v>
      </c>
      <c r="K42" s="134">
        <v>0</v>
      </c>
      <c r="L42" s="128">
        <v>0</v>
      </c>
      <c r="M42" s="128">
        <v>0</v>
      </c>
      <c r="N42" s="128">
        <v>0</v>
      </c>
    </row>
    <row r="43" spans="1:14" x14ac:dyDescent="0.2">
      <c r="A43" s="133" t="s">
        <v>209</v>
      </c>
      <c r="B43" s="127">
        <v>-300</v>
      </c>
      <c r="C43" s="128">
        <v>0</v>
      </c>
      <c r="D43" s="128">
        <v>0</v>
      </c>
      <c r="E43" s="114">
        <v>0</v>
      </c>
      <c r="F43" s="114">
        <v>-300</v>
      </c>
      <c r="G43" s="128">
        <v>0</v>
      </c>
      <c r="H43" s="128">
        <v>0</v>
      </c>
      <c r="I43" s="128">
        <v>0</v>
      </c>
      <c r="J43" s="128">
        <v>0</v>
      </c>
      <c r="K43" s="134">
        <v>0</v>
      </c>
      <c r="L43" s="128">
        <v>0</v>
      </c>
      <c r="M43" s="128">
        <v>0</v>
      </c>
      <c r="N43" s="128">
        <v>0</v>
      </c>
    </row>
    <row r="44" spans="1:14" x14ac:dyDescent="0.2">
      <c r="A44" s="133" t="s">
        <v>210</v>
      </c>
      <c r="B44" s="127">
        <v>507</v>
      </c>
      <c r="C44" s="128">
        <v>1089</v>
      </c>
      <c r="D44" s="128">
        <v>1087</v>
      </c>
      <c r="E44" s="114">
        <v>926</v>
      </c>
      <c r="F44" s="114">
        <v>3609</v>
      </c>
      <c r="G44" s="128">
        <v>331.7</v>
      </c>
      <c r="H44" s="128">
        <v>504</v>
      </c>
      <c r="I44" s="128">
        <v>0</v>
      </c>
      <c r="J44" s="128">
        <v>0</v>
      </c>
      <c r="K44" s="134">
        <v>835.7</v>
      </c>
      <c r="L44" s="128">
        <v>0</v>
      </c>
      <c r="M44" s="128">
        <v>0</v>
      </c>
      <c r="N44" s="128">
        <v>0</v>
      </c>
    </row>
    <row r="45" spans="1:14" ht="13.9" customHeight="1" x14ac:dyDescent="0.2">
      <c r="A45" s="133" t="s">
        <v>211</v>
      </c>
      <c r="B45" s="127">
        <v>-171</v>
      </c>
      <c r="C45" s="128">
        <v>-1195</v>
      </c>
      <c r="D45" s="128">
        <v>-1265</v>
      </c>
      <c r="E45" s="114">
        <v>-978</v>
      </c>
      <c r="F45" s="114">
        <v>-3609</v>
      </c>
      <c r="G45" s="128">
        <v>-331.7</v>
      </c>
      <c r="H45" s="128">
        <v>-53</v>
      </c>
      <c r="I45" s="128">
        <v>-451</v>
      </c>
      <c r="J45" s="128">
        <v>0</v>
      </c>
      <c r="K45" s="134">
        <v>-835.7</v>
      </c>
      <c r="L45" s="128">
        <v>0</v>
      </c>
      <c r="M45" s="128">
        <v>0</v>
      </c>
      <c r="N45" s="128">
        <v>0</v>
      </c>
    </row>
    <row r="46" spans="1:14" ht="13.9" customHeight="1" x14ac:dyDescent="0.2">
      <c r="A46" s="133" t="s">
        <v>212</v>
      </c>
      <c r="B46" s="127">
        <v>0</v>
      </c>
      <c r="C46" s="128">
        <v>0</v>
      </c>
      <c r="D46" s="128">
        <v>0</v>
      </c>
      <c r="E46" s="114">
        <v>0</v>
      </c>
      <c r="F46" s="114">
        <v>0</v>
      </c>
      <c r="G46" s="128">
        <v>0</v>
      </c>
      <c r="H46" s="128">
        <v>0</v>
      </c>
      <c r="I46" s="128">
        <v>0</v>
      </c>
      <c r="J46" s="128">
        <v>-499.7</v>
      </c>
      <c r="K46" s="134">
        <v>-499.7</v>
      </c>
      <c r="L46" s="128">
        <v>0</v>
      </c>
      <c r="M46" s="128">
        <v>0</v>
      </c>
      <c r="N46" s="128">
        <v>0</v>
      </c>
    </row>
    <row r="47" spans="1:14" ht="13.9" customHeight="1" x14ac:dyDescent="0.2">
      <c r="A47" s="133" t="s">
        <v>213</v>
      </c>
      <c r="B47" s="127">
        <v>0</v>
      </c>
      <c r="C47" s="128">
        <v>0</v>
      </c>
      <c r="D47" s="128">
        <v>0</v>
      </c>
      <c r="E47" s="114">
        <v>0</v>
      </c>
      <c r="F47" s="114">
        <v>0</v>
      </c>
      <c r="G47" s="128">
        <v>0</v>
      </c>
      <c r="H47" s="128">
        <v>0</v>
      </c>
      <c r="I47" s="128">
        <v>0</v>
      </c>
      <c r="J47" s="128">
        <v>-402.5</v>
      </c>
      <c r="K47" s="134">
        <v>-402.5</v>
      </c>
      <c r="L47" s="128">
        <v>0</v>
      </c>
      <c r="M47" s="128">
        <v>0</v>
      </c>
      <c r="N47" s="128">
        <v>0</v>
      </c>
    </row>
    <row r="48" spans="1:14" ht="13.9" customHeight="1" x14ac:dyDescent="0.2">
      <c r="A48" s="133" t="s">
        <v>214</v>
      </c>
      <c r="B48" s="127">
        <v>0</v>
      </c>
      <c r="C48" s="128">
        <v>0</v>
      </c>
      <c r="D48" s="128">
        <v>0</v>
      </c>
      <c r="E48" s="114">
        <v>0</v>
      </c>
      <c r="F48" s="114">
        <v>0</v>
      </c>
      <c r="G48" s="128">
        <v>0</v>
      </c>
      <c r="H48" s="128">
        <v>0</v>
      </c>
      <c r="I48" s="128">
        <v>0</v>
      </c>
      <c r="J48" s="128">
        <v>393.7</v>
      </c>
      <c r="K48" s="134">
        <v>393.7</v>
      </c>
      <c r="L48" s="128">
        <v>0</v>
      </c>
      <c r="M48" s="128">
        <v>0</v>
      </c>
      <c r="N48" s="128">
        <v>0</v>
      </c>
    </row>
    <row r="49" spans="1:14" ht="13.9" customHeight="1" x14ac:dyDescent="0.2">
      <c r="A49" s="133" t="s">
        <v>215</v>
      </c>
      <c r="B49" s="127">
        <v>0</v>
      </c>
      <c r="C49" s="128">
        <v>0</v>
      </c>
      <c r="D49" s="128">
        <v>0</v>
      </c>
      <c r="E49" s="114">
        <v>0</v>
      </c>
      <c r="F49" s="114">
        <v>0</v>
      </c>
      <c r="G49" s="128">
        <v>0</v>
      </c>
      <c r="H49" s="128">
        <v>0</v>
      </c>
      <c r="I49" s="128">
        <v>0</v>
      </c>
      <c r="J49" s="128">
        <v>0</v>
      </c>
      <c r="K49" s="134">
        <v>0</v>
      </c>
      <c r="L49" s="128">
        <v>0</v>
      </c>
      <c r="M49" s="128">
        <v>0</v>
      </c>
      <c r="N49" s="128">
        <v>0</v>
      </c>
    </row>
    <row r="50" spans="1:14" x14ac:dyDescent="0.2">
      <c r="A50" s="133" t="s">
        <v>216</v>
      </c>
      <c r="B50" s="385">
        <v>0</v>
      </c>
      <c r="C50" s="378">
        <v>4.0999999999999996</v>
      </c>
      <c r="D50" s="378">
        <v>1.1000000000000001</v>
      </c>
      <c r="E50" s="387">
        <v>1.5</v>
      </c>
      <c r="F50" s="387">
        <v>6.7</v>
      </c>
      <c r="G50" s="378">
        <v>1.7</v>
      </c>
      <c r="H50" s="378">
        <v>21</v>
      </c>
      <c r="I50" s="378">
        <v>17.600000000000001</v>
      </c>
      <c r="J50" s="378">
        <v>50.3</v>
      </c>
      <c r="K50" s="379">
        <v>90.6</v>
      </c>
      <c r="L50" s="378">
        <v>23.7</v>
      </c>
      <c r="M50" s="378">
        <v>24.8</v>
      </c>
      <c r="N50" s="378">
        <v>22.6</v>
      </c>
    </row>
    <row r="51" spans="1:14" x14ac:dyDescent="0.2">
      <c r="A51" s="133" t="s">
        <v>217</v>
      </c>
      <c r="B51" s="385">
        <v>0</v>
      </c>
      <c r="C51" s="378">
        <v>0</v>
      </c>
      <c r="D51" s="378">
        <v>0</v>
      </c>
      <c r="E51" s="387">
        <v>0</v>
      </c>
      <c r="F51" s="387">
        <v>0</v>
      </c>
      <c r="G51" s="378">
        <v>0</v>
      </c>
      <c r="H51" s="378">
        <v>0</v>
      </c>
      <c r="I51" s="378">
        <v>0</v>
      </c>
      <c r="J51" s="378">
        <v>0</v>
      </c>
      <c r="K51" s="379">
        <v>0</v>
      </c>
      <c r="L51" s="378">
        <v>492.3</v>
      </c>
      <c r="M51" s="378">
        <v>0</v>
      </c>
      <c r="N51" s="378">
        <v>0</v>
      </c>
    </row>
    <row r="52" spans="1:14" x14ac:dyDescent="0.2">
      <c r="A52" s="133" t="s">
        <v>218</v>
      </c>
      <c r="B52" s="385">
        <v>0</v>
      </c>
      <c r="C52" s="378">
        <v>0</v>
      </c>
      <c r="D52" s="378">
        <v>0</v>
      </c>
      <c r="E52" s="387">
        <v>0</v>
      </c>
      <c r="F52" s="387">
        <v>0</v>
      </c>
      <c r="G52" s="378">
        <v>0</v>
      </c>
      <c r="H52" s="378">
        <v>0</v>
      </c>
      <c r="I52" s="378">
        <v>-24.7</v>
      </c>
      <c r="J52" s="378">
        <v>0</v>
      </c>
      <c r="K52" s="379">
        <v>-24.7</v>
      </c>
      <c r="L52" s="378">
        <v>0</v>
      </c>
      <c r="M52" s="378">
        <v>-0.3</v>
      </c>
      <c r="N52" s="378">
        <v>-13.9</v>
      </c>
    </row>
    <row r="53" spans="1:14" x14ac:dyDescent="0.2">
      <c r="A53" s="133" t="s">
        <v>219</v>
      </c>
      <c r="B53" s="385">
        <v>0</v>
      </c>
      <c r="C53" s="378">
        <v>0</v>
      </c>
      <c r="D53" s="378">
        <v>0</v>
      </c>
      <c r="E53" s="387">
        <v>0</v>
      </c>
      <c r="F53" s="387">
        <v>0</v>
      </c>
      <c r="G53" s="378">
        <v>0</v>
      </c>
      <c r="H53" s="378">
        <v>0</v>
      </c>
      <c r="I53" s="378">
        <v>0</v>
      </c>
      <c r="J53" s="378">
        <v>0</v>
      </c>
      <c r="K53" s="379">
        <v>0</v>
      </c>
      <c r="L53" s="378">
        <v>0</v>
      </c>
      <c r="M53" s="378">
        <v>0</v>
      </c>
      <c r="N53" s="378">
        <v>0</v>
      </c>
    </row>
    <row r="54" spans="1:14" x14ac:dyDescent="0.2">
      <c r="A54" s="133" t="s">
        <v>220</v>
      </c>
      <c r="B54" s="385">
        <v>0</v>
      </c>
      <c r="C54" s="378">
        <v>0</v>
      </c>
      <c r="D54" s="378">
        <v>0</v>
      </c>
      <c r="E54" s="387">
        <v>-110.7</v>
      </c>
      <c r="F54" s="387">
        <v>-110.7</v>
      </c>
      <c r="G54" s="378">
        <v>0</v>
      </c>
      <c r="H54" s="378">
        <v>0</v>
      </c>
      <c r="I54" s="378">
        <v>0</v>
      </c>
      <c r="J54" s="378">
        <v>0</v>
      </c>
      <c r="K54" s="379">
        <v>0</v>
      </c>
      <c r="L54" s="378">
        <v>0</v>
      </c>
      <c r="M54" s="378">
        <v>0</v>
      </c>
      <c r="N54" s="378">
        <v>0</v>
      </c>
    </row>
    <row r="55" spans="1:14" x14ac:dyDescent="0.2">
      <c r="A55" s="133" t="s">
        <v>221</v>
      </c>
      <c r="B55" s="385">
        <v>0</v>
      </c>
      <c r="C55" s="378">
        <v>0</v>
      </c>
      <c r="D55" s="378">
        <v>0</v>
      </c>
      <c r="E55" s="387">
        <v>0</v>
      </c>
      <c r="F55" s="387">
        <v>0</v>
      </c>
      <c r="G55" s="378">
        <v>0</v>
      </c>
      <c r="H55" s="378">
        <v>0</v>
      </c>
      <c r="I55" s="378">
        <v>0</v>
      </c>
      <c r="J55" s="378">
        <v>0</v>
      </c>
      <c r="K55" s="379">
        <v>0</v>
      </c>
      <c r="L55" s="378">
        <v>0</v>
      </c>
      <c r="M55" s="378">
        <v>0</v>
      </c>
      <c r="N55" s="378">
        <v>0</v>
      </c>
    </row>
    <row r="56" spans="1:14" ht="14.65" customHeight="1" x14ac:dyDescent="0.2">
      <c r="A56" s="133" t="s">
        <v>222</v>
      </c>
      <c r="B56" s="385">
        <v>-45.1</v>
      </c>
      <c r="C56" s="378">
        <v>0</v>
      </c>
      <c r="D56" s="378">
        <v>-49</v>
      </c>
      <c r="E56" s="387">
        <v>-51</v>
      </c>
      <c r="F56" s="388">
        <v>-145.1</v>
      </c>
      <c r="G56" s="378">
        <v>-50</v>
      </c>
      <c r="H56" s="378">
        <v>0</v>
      </c>
      <c r="I56" s="378">
        <v>0</v>
      </c>
      <c r="J56" s="378">
        <v>0</v>
      </c>
      <c r="K56" s="389">
        <v>-50</v>
      </c>
      <c r="L56" s="378">
        <v>-61.1</v>
      </c>
      <c r="M56" s="378">
        <v>-27.2</v>
      </c>
      <c r="N56" s="378">
        <v>-100.01</v>
      </c>
    </row>
    <row r="57" spans="1:14" ht="42.75" x14ac:dyDescent="0.2">
      <c r="A57" s="133" t="s">
        <v>223</v>
      </c>
      <c r="B57" s="434">
        <v>-17.2</v>
      </c>
      <c r="C57" s="435">
        <v>-11.3</v>
      </c>
      <c r="D57" s="435">
        <v>-7.6</v>
      </c>
      <c r="E57" s="388">
        <v>-6</v>
      </c>
      <c r="F57" s="388">
        <v>-42.1</v>
      </c>
      <c r="G57" s="435">
        <v>-6.2</v>
      </c>
      <c r="H57" s="435">
        <v>-0.6</v>
      </c>
      <c r="I57" s="435">
        <v>-27.6</v>
      </c>
      <c r="J57" s="435">
        <v>-10.3</v>
      </c>
      <c r="K57" s="389">
        <v>-44.7</v>
      </c>
      <c r="L57" s="435">
        <v>-0.5</v>
      </c>
      <c r="M57" s="435">
        <v>-2.9</v>
      </c>
      <c r="N57" s="435">
        <v>0</v>
      </c>
    </row>
    <row r="58" spans="1:14" x14ac:dyDescent="0.2">
      <c r="A58" s="133" t="s">
        <v>224</v>
      </c>
      <c r="B58" s="385">
        <v>-9.1999999999999993</v>
      </c>
      <c r="C58" s="378">
        <v>-0.4</v>
      </c>
      <c r="D58" s="378">
        <v>-6.9</v>
      </c>
      <c r="E58" s="387">
        <v>-1.9</v>
      </c>
      <c r="F58" s="387">
        <v>-18.399999999999999</v>
      </c>
      <c r="G58" s="378">
        <v>-36.9</v>
      </c>
      <c r="H58" s="378">
        <v>-0.5</v>
      </c>
      <c r="I58" s="378">
        <v>-4.3</v>
      </c>
      <c r="J58" s="378">
        <v>-2.1</v>
      </c>
      <c r="K58" s="379">
        <v>-43.8</v>
      </c>
      <c r="L58" s="378">
        <v>-34.9</v>
      </c>
      <c r="M58" s="378">
        <v>-1.4</v>
      </c>
      <c r="N58" s="378">
        <v>-0.6</v>
      </c>
    </row>
    <row r="59" spans="1:14" x14ac:dyDescent="0.2">
      <c r="A59" s="133" t="s">
        <v>225</v>
      </c>
      <c r="B59" s="385">
        <v>40.799999999999997</v>
      </c>
      <c r="C59" s="378">
        <v>1.2</v>
      </c>
      <c r="D59" s="378">
        <v>4.5</v>
      </c>
      <c r="E59" s="387">
        <v>0</v>
      </c>
      <c r="F59" s="387">
        <v>46.6</v>
      </c>
      <c r="G59" s="378">
        <v>0.6</v>
      </c>
      <c r="H59" s="378">
        <v>0.8</v>
      </c>
      <c r="I59" s="378">
        <v>0.5</v>
      </c>
      <c r="J59" s="378">
        <v>0.3</v>
      </c>
      <c r="K59" s="379">
        <v>2.2000000000000002</v>
      </c>
      <c r="L59" s="378">
        <v>0.1</v>
      </c>
      <c r="M59" s="378">
        <v>0.5</v>
      </c>
      <c r="N59" s="378">
        <v>0.13</v>
      </c>
    </row>
    <row r="60" spans="1:14" x14ac:dyDescent="0.2">
      <c r="A60" s="133" t="s">
        <v>226</v>
      </c>
      <c r="B60" s="385">
        <v>-1.4</v>
      </c>
      <c r="C60" s="378">
        <v>-1.2</v>
      </c>
      <c r="D60" s="378">
        <v>-1.2</v>
      </c>
      <c r="E60" s="387">
        <v>-0.2</v>
      </c>
      <c r="F60" s="387">
        <v>-4</v>
      </c>
      <c r="G60" s="378">
        <v>-0.5</v>
      </c>
      <c r="H60" s="378">
        <v>-0.6</v>
      </c>
      <c r="I60" s="378">
        <v>-1.3</v>
      </c>
      <c r="J60" s="378">
        <v>-1.9</v>
      </c>
      <c r="K60" s="379">
        <v>-4.3</v>
      </c>
      <c r="L60" s="378">
        <v>-2.7</v>
      </c>
      <c r="M60" s="378">
        <v>-0.7</v>
      </c>
      <c r="N60" s="378">
        <v>-0.65</v>
      </c>
    </row>
    <row r="61" spans="1:14" x14ac:dyDescent="0.2">
      <c r="A61" s="133" t="s">
        <v>227</v>
      </c>
      <c r="B61" s="385"/>
      <c r="C61" s="378"/>
      <c r="D61" s="378"/>
      <c r="E61" s="387"/>
      <c r="F61" s="387"/>
      <c r="G61" s="378"/>
      <c r="H61" s="378"/>
      <c r="I61" s="378"/>
      <c r="J61" s="378"/>
      <c r="K61" s="379">
        <v>0</v>
      </c>
      <c r="L61" s="378">
        <v>0</v>
      </c>
      <c r="M61" s="378">
        <v>0</v>
      </c>
      <c r="N61" s="378">
        <v>0</v>
      </c>
    </row>
    <row r="62" spans="1:14" x14ac:dyDescent="0.2">
      <c r="A62" s="133" t="s">
        <v>228</v>
      </c>
      <c r="B62" s="385">
        <v>-3.9</v>
      </c>
      <c r="C62" s="386">
        <v>-0.5</v>
      </c>
      <c r="D62" s="386">
        <v>-0.7</v>
      </c>
      <c r="E62" s="391">
        <v>0.2</v>
      </c>
      <c r="F62" s="391">
        <v>-5</v>
      </c>
      <c r="G62" s="390">
        <v>-10.1</v>
      </c>
      <c r="H62" s="386">
        <v>-10.8</v>
      </c>
      <c r="I62" s="386">
        <v>-9.1</v>
      </c>
      <c r="J62" s="386">
        <v>-12.1</v>
      </c>
      <c r="K62" s="381">
        <v>-42.1</v>
      </c>
      <c r="L62" s="386">
        <v>-14.9</v>
      </c>
      <c r="M62" s="386">
        <v>-15.7</v>
      </c>
      <c r="N62" s="386">
        <v>-11.8</v>
      </c>
    </row>
    <row r="63" spans="1:14" ht="15" x14ac:dyDescent="0.25">
      <c r="A63" s="492" t="s">
        <v>229</v>
      </c>
      <c r="B63" s="493">
        <v>300</v>
      </c>
      <c r="C63" s="383">
        <v>-114.1</v>
      </c>
      <c r="D63" s="383">
        <v>-237.8</v>
      </c>
      <c r="E63" s="392">
        <v>-220.1</v>
      </c>
      <c r="F63" s="186">
        <v>-272</v>
      </c>
      <c r="G63" s="383">
        <v>-101.4</v>
      </c>
      <c r="H63" s="383">
        <v>460.3</v>
      </c>
      <c r="I63" s="383">
        <v>-499.9</v>
      </c>
      <c r="J63" s="383">
        <v>-484.3</v>
      </c>
      <c r="K63" s="393">
        <v>-625.29999999999995</v>
      </c>
      <c r="L63" s="383">
        <v>402</v>
      </c>
      <c r="M63" s="383">
        <v>-22.9</v>
      </c>
      <c r="N63" s="383">
        <v>-104.2</v>
      </c>
    </row>
    <row r="64" spans="1:14" ht="42.75" x14ac:dyDescent="0.2">
      <c r="A64" s="133" t="s">
        <v>288</v>
      </c>
      <c r="B64" s="427">
        <v>-9.8000000000000007</v>
      </c>
      <c r="C64" s="428">
        <v>14.5</v>
      </c>
      <c r="D64" s="428">
        <v>-17.399999999999999</v>
      </c>
      <c r="E64" s="429">
        <v>12.1</v>
      </c>
      <c r="F64" s="430">
        <v>-0.6</v>
      </c>
      <c r="G64" s="431">
        <v>-38.6</v>
      </c>
      <c r="H64" s="431">
        <v>11.5</v>
      </c>
      <c r="I64" s="432">
        <v>37.1</v>
      </c>
      <c r="J64" s="432">
        <v>71.599999999999994</v>
      </c>
      <c r="K64" s="433">
        <v>81.599999999999994</v>
      </c>
      <c r="L64" s="432">
        <v>-52.2</v>
      </c>
      <c r="M64" s="431">
        <v>8</v>
      </c>
      <c r="N64" s="431">
        <v>-38.6</v>
      </c>
    </row>
    <row r="65" spans="1:14" ht="3" customHeight="1" x14ac:dyDescent="0.2">
      <c r="A65" s="133"/>
      <c r="B65" s="495"/>
      <c r="C65" s="394"/>
      <c r="D65" s="394"/>
      <c r="E65" s="395"/>
      <c r="F65" s="395"/>
      <c r="G65" s="380"/>
      <c r="H65" s="284"/>
      <c r="I65" s="284"/>
      <c r="J65" s="284"/>
      <c r="K65" s="396"/>
      <c r="L65" s="284"/>
      <c r="M65" s="284"/>
      <c r="N65" s="284"/>
    </row>
    <row r="66" spans="1:14" ht="30" x14ac:dyDescent="0.25">
      <c r="A66" s="496" t="s">
        <v>286</v>
      </c>
      <c r="B66" s="497">
        <v>-176.3</v>
      </c>
      <c r="C66" s="423">
        <v>-74.5</v>
      </c>
      <c r="D66" s="423">
        <v>89.2</v>
      </c>
      <c r="E66" s="424">
        <v>391.4</v>
      </c>
      <c r="F66" s="424">
        <v>229.8</v>
      </c>
      <c r="G66" s="423">
        <v>-361</v>
      </c>
      <c r="H66" s="423">
        <v>581.1</v>
      </c>
      <c r="I66" s="423">
        <v>332.9</v>
      </c>
      <c r="J66" s="425">
        <v>392.5</v>
      </c>
      <c r="K66" s="426">
        <v>945.5</v>
      </c>
      <c r="L66" s="423">
        <v>-37.5</v>
      </c>
      <c r="M66" s="423">
        <v>255.1</v>
      </c>
      <c r="N66" s="423">
        <v>619.29999999999995</v>
      </c>
    </row>
    <row r="67" spans="1:14" ht="30" x14ac:dyDescent="0.25">
      <c r="A67" s="375" t="s">
        <v>287</v>
      </c>
      <c r="B67" s="382">
        <v>863.9</v>
      </c>
      <c r="C67" s="383">
        <v>687.6</v>
      </c>
      <c r="D67" s="383">
        <v>613.1</v>
      </c>
      <c r="E67" s="186">
        <v>702.3</v>
      </c>
      <c r="F67" s="186">
        <v>863.9</v>
      </c>
      <c r="G67" s="383">
        <v>1093.7</v>
      </c>
      <c r="H67" s="383">
        <v>732.7</v>
      </c>
      <c r="I67" s="383">
        <v>1313.8</v>
      </c>
      <c r="J67" s="383">
        <v>1646.7</v>
      </c>
      <c r="K67" s="384">
        <v>1093.7</v>
      </c>
      <c r="L67" s="383">
        <v>2039.2</v>
      </c>
      <c r="M67" s="383">
        <v>2001.7</v>
      </c>
      <c r="N67" s="383">
        <v>2256.8000000000002</v>
      </c>
    </row>
    <row r="68" spans="1:14" ht="15.75" thickBot="1" x14ac:dyDescent="0.3">
      <c r="A68" s="498" t="s">
        <v>230</v>
      </c>
      <c r="B68" s="397">
        <v>687.6</v>
      </c>
      <c r="C68" s="397">
        <v>613.1</v>
      </c>
      <c r="D68" s="397">
        <v>702.3</v>
      </c>
      <c r="E68" s="398">
        <v>1093.7</v>
      </c>
      <c r="F68" s="398">
        <v>1093.7</v>
      </c>
      <c r="G68" s="397">
        <v>732.7</v>
      </c>
      <c r="H68" s="397">
        <v>1313.8</v>
      </c>
      <c r="I68" s="397">
        <v>1646.7</v>
      </c>
      <c r="J68" s="399">
        <v>2039.2</v>
      </c>
      <c r="K68" s="400">
        <v>2039.2</v>
      </c>
      <c r="L68" s="399">
        <v>2001.7</v>
      </c>
      <c r="M68" s="399">
        <v>2256.8000000000002</v>
      </c>
      <c r="N68" s="399">
        <v>2876.1</v>
      </c>
    </row>
    <row r="69" spans="1:14" ht="4.5" customHeight="1" thickTop="1" x14ac:dyDescent="0.25">
      <c r="A69" s="374"/>
      <c r="B69" s="127"/>
      <c r="C69" s="128"/>
      <c r="D69" s="128"/>
      <c r="E69" s="114"/>
      <c r="F69" s="114"/>
      <c r="G69" s="128"/>
      <c r="H69" s="128"/>
      <c r="I69" s="128"/>
      <c r="J69" s="128"/>
      <c r="K69" s="134"/>
      <c r="L69" s="128"/>
      <c r="M69" s="128"/>
      <c r="N69" s="128"/>
    </row>
    <row r="70" spans="1:14" ht="15" x14ac:dyDescent="0.2">
      <c r="A70" s="452" t="s">
        <v>231</v>
      </c>
      <c r="B70" s="453"/>
      <c r="C70" s="454"/>
      <c r="D70" s="454"/>
      <c r="E70" s="455"/>
      <c r="F70" s="455"/>
      <c r="G70" s="454"/>
      <c r="H70" s="454"/>
      <c r="I70" s="454"/>
      <c r="J70" s="454"/>
      <c r="K70" s="456"/>
      <c r="L70" s="454"/>
      <c r="M70" s="454"/>
      <c r="N70" s="454"/>
    </row>
    <row r="71" spans="1:14" x14ac:dyDescent="0.2">
      <c r="A71" s="376" t="s">
        <v>232</v>
      </c>
      <c r="B71" s="127"/>
      <c r="C71" s="128"/>
      <c r="D71" s="128"/>
      <c r="E71" s="114"/>
      <c r="F71" s="114"/>
      <c r="G71" s="128"/>
      <c r="H71" s="128"/>
      <c r="I71" s="128"/>
      <c r="J71" s="128"/>
      <c r="K71" s="134"/>
      <c r="L71" s="128"/>
      <c r="M71" s="128"/>
      <c r="N71" s="128"/>
    </row>
    <row r="72" spans="1:14" ht="15" thickBot="1" x14ac:dyDescent="0.25">
      <c r="A72" s="491" t="s">
        <v>233</v>
      </c>
      <c r="B72" s="401">
        <v>33.6</v>
      </c>
      <c r="C72" s="402">
        <v>12.9</v>
      </c>
      <c r="D72" s="402">
        <v>33.700000000000003</v>
      </c>
      <c r="E72" s="403">
        <v>6.5</v>
      </c>
      <c r="F72" s="403">
        <v>86.7</v>
      </c>
      <c r="G72" s="402">
        <v>27.3</v>
      </c>
      <c r="H72" s="402">
        <v>3.8</v>
      </c>
      <c r="I72" s="404">
        <v>29.3</v>
      </c>
      <c r="J72" s="404">
        <v>7.1</v>
      </c>
      <c r="K72" s="405">
        <v>67.5</v>
      </c>
      <c r="L72" s="404">
        <v>15.1</v>
      </c>
      <c r="M72" s="404">
        <v>1.1000000000000001</v>
      </c>
      <c r="N72" s="404">
        <v>12.92</v>
      </c>
    </row>
    <row r="73" spans="1:14" ht="15.75" thickTop="1" thickBot="1" x14ac:dyDescent="0.25">
      <c r="A73" s="491" t="s">
        <v>234</v>
      </c>
      <c r="B73" s="406">
        <v>54.2</v>
      </c>
      <c r="C73" s="404">
        <v>154.6</v>
      </c>
      <c r="D73" s="404">
        <v>93.9</v>
      </c>
      <c r="E73" s="407">
        <v>62.3</v>
      </c>
      <c r="F73" s="407">
        <v>365</v>
      </c>
      <c r="G73" s="404">
        <v>-55.9</v>
      </c>
      <c r="H73" s="404">
        <v>2.1</v>
      </c>
      <c r="I73" s="404">
        <v>57.9</v>
      </c>
      <c r="J73" s="402">
        <v>47.6</v>
      </c>
      <c r="K73" s="405">
        <v>51.7</v>
      </c>
      <c r="L73" s="402">
        <v>38.5</v>
      </c>
      <c r="M73" s="402">
        <v>92.7</v>
      </c>
      <c r="N73" s="402">
        <v>89.8</v>
      </c>
    </row>
    <row r="74" spans="1:14" ht="3" customHeight="1" thickTop="1" x14ac:dyDescent="0.2">
      <c r="A74" s="317"/>
    </row>
    <row r="75" spans="1:14" ht="13.9" customHeight="1" x14ac:dyDescent="0.2">
      <c r="A75" s="317"/>
    </row>
    <row r="76" spans="1:14" ht="13.9" customHeight="1" x14ac:dyDescent="0.2">
      <c r="A76" s="377" t="s">
        <v>276</v>
      </c>
    </row>
    <row r="77" spans="1:14" ht="13.9" customHeight="1" x14ac:dyDescent="0.2">
      <c r="A77" s="377" t="s">
        <v>277</v>
      </c>
    </row>
    <row r="78" spans="1:14" ht="13.9" customHeight="1" x14ac:dyDescent="0.2">
      <c r="A78" s="377" t="s">
        <v>278</v>
      </c>
    </row>
    <row r="79" spans="1:14" ht="13.9" customHeight="1" x14ac:dyDescent="0.2"/>
    <row r="80" spans="1:14" ht="13.9" customHeight="1" x14ac:dyDescent="0.2"/>
  </sheetData>
  <pageMargins left="0.2" right="0.2" top="0.75" bottom="0.5" header="0.3" footer="0.3"/>
  <pageSetup paperSize="17" scale="91" fitToHeight="0" orientation="landscape" r:id="rId1"/>
  <rowBreaks count="1" manualBreakCount="1">
    <brk id="39"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1" ma:contentTypeDescription="Create a new document." ma:contentTypeScope="" ma:versionID="35ceabb5fd489b9b9d876e5606ec6760">
  <xsd:schema xmlns:xsd="http://www.w3.org/2001/XMLSchema" xmlns:xs="http://www.w3.org/2001/XMLSchema" xmlns:p="http://schemas.microsoft.com/office/2006/metadata/properties" xmlns:ns2="84449e99-e2e0-4c2e-8276-fb1b2996ab2a" xmlns:ns3="f13342ba-1531-47cc-b5c6-412eeb002aa9" targetNamespace="http://schemas.microsoft.com/office/2006/metadata/properties" ma:root="true" ma:fieldsID="e153ebd4f4935b9c6ed86458b917f4dd" ns2:_="" ns3:_="">
    <xsd:import namespace="84449e99-e2e0-4c2e-8276-fb1b2996ab2a"/>
    <xsd:import namespace="f13342ba-1531-47cc-b5c6-412eeb002a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2.xml><?xml version="1.0" encoding="utf-8"?>
<ds:datastoreItem xmlns:ds="http://schemas.openxmlformats.org/officeDocument/2006/customXml" ds:itemID="{5F385A08-4FDB-4986-A653-BF15F3EE8B25}">
  <ds:schemaRefs>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schemas.microsoft.com/office/infopath/2007/PartnerControls"/>
    <ds:schemaRef ds:uri="f13342ba-1531-47cc-b5c6-412eeb002aa9"/>
    <ds:schemaRef ds:uri="http://schemas.openxmlformats.org/package/2006/metadata/core-properties"/>
    <ds:schemaRef ds:uri="84449e99-e2e0-4c2e-8276-fb1b2996ab2a"/>
    <ds:schemaRef ds:uri="http://www.w3.org/XML/1998/namespace"/>
  </ds:schemaRefs>
</ds:datastoreItem>
</file>

<file path=customXml/itemProps3.xml><?xml version="1.0" encoding="utf-8"?>
<ds:datastoreItem xmlns:ds="http://schemas.openxmlformats.org/officeDocument/2006/customXml" ds:itemID="{6B03177C-8F37-4E99-BE80-F41CC77BF8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Cover</vt:lpstr>
      <vt:lpstr>Operating Results</vt:lpstr>
      <vt:lpstr>Segment Results</vt:lpstr>
      <vt:lpstr>Segment Revenue Detail History</vt:lpstr>
      <vt:lpstr>REI Investment Segment Detail</vt:lpstr>
      <vt:lpstr>Segment EBITDA Detail History</vt:lpstr>
      <vt:lpstr>Income Statement History</vt:lpstr>
      <vt:lpstr>Balance Sheet History</vt:lpstr>
      <vt:lpstr>Cash Flow History</vt:lpstr>
      <vt:lpstr>EBITDA Reconciliation</vt:lpstr>
      <vt:lpstr>NonGAAP Financial Measures</vt:lpstr>
      <vt:lpstr>'Balance Sheet History'!Print_Area</vt:lpstr>
      <vt:lpstr>'Cash Flow History'!Print_Area</vt:lpstr>
      <vt:lpstr>Cover!Print_Area</vt:lpstr>
      <vt:lpstr>'EBITDA Reconciliation'!Print_Area</vt:lpstr>
      <vt:lpstr>'Income Statement History'!Print_Area</vt:lpstr>
      <vt:lpstr>'NonGAAP Financial Measures'!Print_Area</vt:lpstr>
      <vt:lpstr>'Operating Results'!Print_Area</vt:lpstr>
      <vt:lpstr>'REI Investment Segment Detail'!Print_Area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Hottovy, Laura @ Investor Relations</dc:creator>
  <cp:keywords/>
  <dc:description/>
  <cp:lastModifiedBy>Kristyn Farahmand</cp:lastModifiedBy>
  <cp:revision/>
  <dcterms:created xsi:type="dcterms:W3CDTF">2017-08-11T21:17:16Z</dcterms:created>
  <dcterms:modified xsi:type="dcterms:W3CDTF">2021-10-28T11:32:06Z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ies>
</file>