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1Q 2022 Q End Close Packet\"/>
    </mc:Choice>
  </mc:AlternateContent>
  <xr:revisionPtr revIDLastSave="0" documentId="13_ncr:1_{60F38CF3-514A-4A16-8254-2ACA7CA895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inuing Operations" sheetId="2" r:id="rId1"/>
    <sheet name="Pool" sheetId="13" state="hidden" r:id="rId2"/>
  </sheet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5" i="2" l="1"/>
  <c r="AP19" i="2"/>
  <c r="AP20" i="2" s="1"/>
  <c r="AP26" i="2" s="1"/>
  <c r="AP28" i="2" s="1"/>
  <c r="AN25" i="2" l="1"/>
  <c r="AN19" i="2"/>
  <c r="AN20" i="2" s="1"/>
  <c r="AN26" i="2" s="1"/>
  <c r="AN28" i="2" s="1"/>
  <c r="AL25" i="2"/>
  <c r="AL19" i="2"/>
  <c r="AL20" i="2" s="1"/>
  <c r="AL26" i="2" l="1"/>
  <c r="AL28" i="2" s="1"/>
  <c r="AJ25" i="2"/>
  <c r="AJ19" i="2"/>
  <c r="AJ20" i="2" s="1"/>
  <c r="B19" i="2"/>
  <c r="AJ26" i="2" l="1"/>
  <c r="AJ28" i="2" s="1"/>
  <c r="AF18" i="2"/>
  <c r="AF19" i="2" s="1"/>
  <c r="AF20" i="2" s="1"/>
  <c r="H25" i="2"/>
  <c r="F25" i="2"/>
  <c r="D25" i="2"/>
  <c r="B25" i="2"/>
  <c r="H19" i="2"/>
  <c r="H20" i="2" s="1"/>
  <c r="F19" i="2"/>
  <c r="F20" i="2" s="1"/>
  <c r="F26" i="2" s="1"/>
  <c r="F28" i="2" s="1"/>
  <c r="D19" i="2"/>
  <c r="D20" i="2" s="1"/>
  <c r="D26" i="2" s="1"/>
  <c r="D28" i="2" s="1"/>
  <c r="B20" i="2"/>
  <c r="AH25" i="2"/>
  <c r="AF25" i="2"/>
  <c r="AD25" i="2"/>
  <c r="AB25" i="2"/>
  <c r="Z25" i="2"/>
  <c r="X25" i="2"/>
  <c r="V25" i="2"/>
  <c r="T25" i="2"/>
  <c r="R25" i="2"/>
  <c r="AH19" i="2"/>
  <c r="AH20" i="2" s="1"/>
  <c r="AD19" i="2"/>
  <c r="AD20" i="2" s="1"/>
  <c r="AD26" i="2" s="1"/>
  <c r="AD28" i="2" s="1"/>
  <c r="AB19" i="2"/>
  <c r="AB20" i="2" s="1"/>
  <c r="Z19" i="2"/>
  <c r="Z20" i="2" s="1"/>
  <c r="X19" i="2"/>
  <c r="X20" i="2" s="1"/>
  <c r="X26" i="2" s="1"/>
  <c r="X28" i="2" s="1"/>
  <c r="V19" i="2"/>
  <c r="V20" i="2" s="1"/>
  <c r="T19" i="2"/>
  <c r="T20" i="2" s="1"/>
  <c r="R19" i="2"/>
  <c r="R20" i="2" s="1"/>
  <c r="R26" i="2" s="1"/>
  <c r="R28" i="2" s="1"/>
  <c r="P25" i="2"/>
  <c r="P19" i="2"/>
  <c r="P20" i="2" s="1"/>
  <c r="N25" i="2"/>
  <c r="N19" i="2"/>
  <c r="N20" i="2" s="1"/>
  <c r="L25" i="2"/>
  <c r="L19" i="2"/>
  <c r="L20" i="2" s="1"/>
  <c r="J25" i="2"/>
  <c r="J19" i="2"/>
  <c r="J20" i="2" s="1"/>
  <c r="J26" i="2" l="1"/>
  <c r="J28" i="2" s="1"/>
  <c r="H26" i="2"/>
  <c r="H28" i="2" s="1"/>
  <c r="AH26" i="2"/>
  <c r="AH28" i="2" s="1"/>
  <c r="AF26" i="2"/>
  <c r="AF28" i="2" s="1"/>
  <c r="N26" i="2"/>
  <c r="N28" i="2" s="1"/>
  <c r="L26" i="2"/>
  <c r="L28" i="2" s="1"/>
  <c r="B26" i="2"/>
  <c r="B28" i="2" s="1"/>
  <c r="AB26" i="2"/>
  <c r="AB28" i="2" s="1"/>
  <c r="P26" i="2"/>
  <c r="P28" i="2" s="1"/>
  <c r="V26" i="2"/>
  <c r="V28" i="2" s="1"/>
  <c r="T26" i="2"/>
  <c r="T28" i="2" s="1"/>
  <c r="Z26" i="2"/>
  <c r="Z28" i="2" s="1"/>
  <c r="AL8" i="13" l="1"/>
</calcChain>
</file>

<file path=xl/sharedStrings.xml><?xml version="1.0" encoding="utf-8"?>
<sst xmlns="http://schemas.openxmlformats.org/spreadsheetml/2006/main" count="98" uniqueCount="38">
  <si>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</si>
  <si>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</si>
  <si>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</si>
  <si>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</si>
  <si>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</si>
  <si>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</si>
  <si>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</si>
  <si>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</si>
  <si>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2016*</t>
  </si>
  <si>
    <t>Pool Operating Statistics</t>
  </si>
  <si>
    <t>2017</t>
  </si>
  <si>
    <t>2018</t>
  </si>
  <si>
    <t>2019</t>
  </si>
  <si>
    <t>2020</t>
  </si>
  <si>
    <t>Business days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</si>
  <si>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</si>
  <si>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t xml:space="preserve">Cartons ¹ </t>
  </si>
  <si>
    <t>FWRD Continuing Operations</t>
  </si>
  <si>
    <t xml:space="preserve">Income Statement: </t>
  </si>
  <si>
    <t>($000s)</t>
  </si>
  <si>
    <t>Operating Expenses:</t>
  </si>
  <si>
    <t xml:space="preserve">   Salaries, wages and employee benefits</t>
  </si>
  <si>
    <t>Insurance and claims</t>
  </si>
  <si>
    <t>Operating leases</t>
  </si>
  <si>
    <t>Depreciation and amortization</t>
  </si>
  <si>
    <t>Fuel Expense</t>
  </si>
  <si>
    <t>Other operating expenses</t>
  </si>
  <si>
    <t xml:space="preserve">   Total operating Expenses</t>
  </si>
  <si>
    <t>Income before taxes</t>
  </si>
  <si>
    <t>Income tax expense</t>
  </si>
  <si>
    <t>Net income from continuing operations</t>
  </si>
  <si>
    <t>Other expense:</t>
  </si>
  <si>
    <t xml:space="preserve">   Interest expense</t>
  </si>
  <si>
    <t xml:space="preserve">   Other, net</t>
  </si>
  <si>
    <t xml:space="preserve">      Total other expense</t>
  </si>
  <si>
    <t>Operating Revenue</t>
  </si>
  <si>
    <t>Operating income from continuing operations</t>
  </si>
  <si>
    <t xml:space="preserve">   Purchased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</si>
</sst>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3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43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3" fillId="0" borderId="0" xfId="0" applyFont="1" applyBorder="1" applyAlignment="1">
      <alignment horizontal="center"/>
    </xf>
    <xf numFmtId="0" fontId="0" fillId="2" borderId="0" xfId="0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165" fontId="0" fillId="0" borderId="0" xfId="2" applyNumberFormat="1" applyFont="1" applyFill="1"/>
    <xf numFmtId="44" fontId="0" fillId="0" borderId="0" xfId="3" applyNumberFormat="1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3" applyNumberFormat="1" applyFont="1"/>
    <xf numFmtId="164" fontId="0" fillId="0" borderId="6" xfId="1" applyNumberFormat="1" applyFont="1" applyFill="1" applyBorder="1"/>
    <xf numFmtId="166" fontId="0" fillId="2" borderId="7" xfId="3" applyNumberFormat="1" applyFont="1" applyFill="1" applyBorder="1"/>
    <xf numFmtId="0" fontId="0" fillId="0" borderId="0" xfId="0"/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6">
    <cellStyle name="Comma" xfId="1" builtinId="3"/>
    <cellStyle name="Comma 2" xfId="6" xr:uid="{00000000-0005-0000-0000-000001000000}"/>
    <cellStyle name="Comma 2 2" xfId="23" xr:uid="{42BB3CC4-7182-4083-988A-18B1A44B1D89}"/>
    <cellStyle name="Comma 2 3" xfId="14" xr:uid="{1FD239B7-009D-463D-B2BF-25A53783E1F9}"/>
    <cellStyle name="Comma 3" xfId="7" xr:uid="{00000000-0005-0000-0000-000002000000}"/>
    <cellStyle name="Comma 3 2" xfId="17" xr:uid="{9E8A67B3-A71C-4BAF-89B7-6C5DABF59282}"/>
    <cellStyle name="Comma 4" xfId="20" xr:uid="{6E414100-D7A8-497D-92C9-39CD928EEA14}"/>
    <cellStyle name="Currency" xfId="3" builtinId="4"/>
    <cellStyle name="Currency 2" xfId="8" xr:uid="{00000000-0005-0000-0000-000004000000}"/>
    <cellStyle name="Currency 2 2" xfId="21" xr:uid="{336560F2-79C1-4A61-9A89-8D7D45B7670C}"/>
    <cellStyle name="F9ReportControlStyle_ctpTable" xfId="10" xr:uid="{6F46AAB8-CED3-4FA8-95A3-B0D6634C4B96}"/>
    <cellStyle name="F9TableHeaderStyle" xfId="11" xr:uid="{6BA964BD-6CFA-432D-9016-CCC9FBE6927A}"/>
    <cellStyle name="Neutral 2" xfId="22" xr:uid="{7C83934A-D87D-4B25-BC45-B88327925DBF}"/>
    <cellStyle name="Neutral 3" xfId="12" xr:uid="{665ADD3B-A1F5-4830-AF74-A47C44E54D1E}"/>
    <cellStyle name="Normal" xfId="0" builtinId="0"/>
    <cellStyle name="Normal 2" xfId="4" xr:uid="{00000000-0005-0000-0000-000006000000}"/>
    <cellStyle name="Normal 2 2" xfId="13" xr:uid="{4CA3C405-5C63-4F37-8C5F-D3F45A48EAF9}"/>
    <cellStyle name="Normal 3" xfId="5" xr:uid="{00000000-0005-0000-0000-000007000000}"/>
    <cellStyle name="Normal 3 2" xfId="25" xr:uid="{6950D380-49A1-44E8-83E1-DCA9C56EFE09}"/>
    <cellStyle name="Normal 3 3" xfId="15" xr:uid="{C46D1F37-0AD4-4CBE-966C-CF540183ED15}"/>
    <cellStyle name="Normal 4" xfId="16" xr:uid="{C27B5586-34CB-4B49-910C-85921A2179C8}"/>
    <cellStyle name="Normal 5" xfId="19" xr:uid="{CB788285-FC8C-467A-A5C8-877445E59293}"/>
    <cellStyle name="Normal 5 2" xfId="24" xr:uid="{C8AA97FB-BAED-4EAB-811D-BB37AE79BE6A}"/>
    <cellStyle name="Percent" xfId="2" builtinId="5"/>
    <cellStyle name="Percent 2" xfId="9" xr:uid="{00000000-0005-0000-0000-000009000000}"/>
    <cellStyle name="Percent 2 2" xfId="18" xr:uid="{C64424FF-3908-40B3-9A85-22535CD587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6"/>
  <sheetViews>
    <sheetView tabSelected="1" zoomScale="80" zoomScaleNormal="80" workbookViewId="0">
      <pane xSplit="1" topLeftCell="G1" activePane="topRight" state="frozen"/>
      <selection pane="topRight" activeCell="AR2" sqref="AR2"/>
    </sheetView>
  </sheetViews>
  <sheetFormatPr defaultColWidth="9.140625" defaultRowHeight="15" x14ac:dyDescent="0.25"/>
  <cols>
    <col min="1" max="1" width="49.5703125" customWidth="1"/>
    <col min="2" max="2" width="13.7109375" customWidth="1"/>
    <col min="3" max="3" width="1.7109375" customWidth="1"/>
    <col min="4" max="4" width="13.7109375" customWidth="1"/>
    <col min="5" max="5" width="1.7109375" customWidth="1"/>
    <col min="6" max="6" width="13.7109375" customWidth="1"/>
    <col min="7" max="7" width="1.7109375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3.710937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style="34" customWidth="1"/>
    <col min="36" max="36" width="13.7109375" style="34" customWidth="1"/>
    <col min="37" max="37" width="1.7109375" style="34" customWidth="1"/>
    <col min="38" max="38" width="13.7109375" style="34" customWidth="1"/>
    <col min="39" max="39" width="1.7109375" style="34" customWidth="1"/>
    <col min="40" max="40" width="13.7109375" style="34" customWidth="1"/>
    <col min="41" max="41" width="1.7109375" style="34" customWidth="1"/>
    <col min="42" max="42" width="13.7109375" style="34" customWidth="1"/>
  </cols>
  <sheetData>
    <row r="1" spans="1:42" ht="15.75" thickBot="1" x14ac:dyDescent="0.3"/>
    <row r="2" spans="1:42" ht="15.75" thickBot="1" x14ac:dyDescent="0.3">
      <c r="A2" s="40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2"/>
    </row>
    <row r="4" spans="1:42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x14ac:dyDescent="0.25">
      <c r="A5" s="26" t="s">
        <v>18</v>
      </c>
      <c r="B5" s="3" t="s">
        <v>4</v>
      </c>
      <c r="C5" s="4"/>
      <c r="D5" s="3" t="s">
        <v>5</v>
      </c>
      <c r="E5" s="4"/>
      <c r="F5" s="3" t="s">
        <v>0</v>
      </c>
      <c r="G5" s="4"/>
      <c r="H5" s="3" t="s">
        <v>6</v>
      </c>
      <c r="I5" s="4"/>
      <c r="J5" s="3" t="s">
        <v>4</v>
      </c>
      <c r="K5" s="4"/>
      <c r="L5" s="3" t="s">
        <v>5</v>
      </c>
      <c r="M5" s="4"/>
      <c r="N5" s="3" t="s">
        <v>0</v>
      </c>
      <c r="O5" s="4"/>
      <c r="P5" s="3" t="s">
        <v>6</v>
      </c>
      <c r="Q5" s="4"/>
      <c r="R5" s="3" t="s">
        <v>4</v>
      </c>
      <c r="S5" s="4"/>
      <c r="T5" s="3" t="s">
        <v>5</v>
      </c>
      <c r="U5" s="4"/>
      <c r="V5" s="3" t="s">
        <v>0</v>
      </c>
      <c r="W5" s="4"/>
      <c r="X5" s="3" t="s">
        <v>6</v>
      </c>
      <c r="Y5" s="4"/>
      <c r="Z5" s="3" t="s">
        <v>4</v>
      </c>
      <c r="AA5" s="4"/>
      <c r="AB5" s="3" t="s">
        <v>5</v>
      </c>
      <c r="AC5" s="4"/>
      <c r="AD5" s="3" t="s">
        <v>0</v>
      </c>
      <c r="AE5" s="4"/>
      <c r="AF5" s="3" t="s">
        <v>6</v>
      </c>
      <c r="AG5" s="4"/>
      <c r="AH5" s="3" t="s">
        <v>4</v>
      </c>
      <c r="AI5" s="35"/>
      <c r="AJ5" s="3" t="s">
        <v>5</v>
      </c>
      <c r="AK5" s="35"/>
      <c r="AL5" s="3" t="s">
        <v>0</v>
      </c>
      <c r="AM5" s="35"/>
      <c r="AN5" s="3" t="s">
        <v>6</v>
      </c>
      <c r="AO5" s="35"/>
      <c r="AP5" s="3" t="s">
        <v>4</v>
      </c>
    </row>
    <row r="6" spans="1:42" x14ac:dyDescent="0.25">
      <c r="A6" s="27" t="s">
        <v>19</v>
      </c>
      <c r="B6" s="5" t="s">
        <v>10</v>
      </c>
      <c r="C6" s="4"/>
      <c r="D6" s="5" t="s">
        <v>10</v>
      </c>
      <c r="E6" s="4"/>
      <c r="F6" s="5" t="s">
        <v>10</v>
      </c>
      <c r="G6" s="4"/>
      <c r="H6" s="5" t="s">
        <v>10</v>
      </c>
      <c r="I6" s="4"/>
      <c r="J6" s="5" t="s">
        <v>11</v>
      </c>
      <c r="K6" s="4"/>
      <c r="L6" s="5" t="s">
        <v>11</v>
      </c>
      <c r="M6" s="4"/>
      <c r="N6" s="5" t="s">
        <v>11</v>
      </c>
      <c r="O6" s="4"/>
      <c r="P6" s="5" t="s">
        <v>11</v>
      </c>
      <c r="Q6" s="4"/>
      <c r="R6" s="5" t="s">
        <v>12</v>
      </c>
      <c r="S6" s="4"/>
      <c r="T6" s="5" t="s">
        <v>12</v>
      </c>
      <c r="U6" s="4"/>
      <c r="V6" s="5" t="s">
        <v>12</v>
      </c>
      <c r="W6" s="4"/>
      <c r="X6" s="5" t="s">
        <v>12</v>
      </c>
      <c r="Y6" s="4"/>
      <c r="Z6" s="5" t="s">
        <v>13</v>
      </c>
      <c r="AA6" s="4"/>
      <c r="AB6" s="5" t="s">
        <v>13</v>
      </c>
      <c r="AC6" s="4"/>
      <c r="AD6" s="5" t="s">
        <v>13</v>
      </c>
      <c r="AE6" s="4"/>
      <c r="AF6" s="5" t="s">
        <v>13</v>
      </c>
      <c r="AG6" s="4"/>
      <c r="AH6" s="5">
        <v>2021</v>
      </c>
      <c r="AI6" s="35"/>
      <c r="AJ6" s="5">
        <v>2021</v>
      </c>
      <c r="AK6" s="35"/>
      <c r="AL6" s="5">
        <v>2021</v>
      </c>
      <c r="AM6" s="35"/>
      <c r="AN6" s="5">
        <v>2021</v>
      </c>
      <c r="AO6" s="35"/>
      <c r="AP6" s="5">
        <v>2022</v>
      </c>
    </row>
    <row r="7" spans="1:42" x14ac:dyDescent="0.25">
      <c r="A7" t="s">
        <v>14</v>
      </c>
      <c r="B7">
        <v>64</v>
      </c>
      <c r="D7">
        <v>64</v>
      </c>
      <c r="F7">
        <v>63</v>
      </c>
      <c r="H7">
        <v>63</v>
      </c>
      <c r="J7">
        <v>64</v>
      </c>
      <c r="L7">
        <v>64</v>
      </c>
      <c r="N7">
        <v>63</v>
      </c>
      <c r="P7">
        <v>64</v>
      </c>
      <c r="R7">
        <v>63</v>
      </c>
      <c r="T7">
        <v>64</v>
      </c>
      <c r="V7">
        <v>64</v>
      </c>
      <c r="X7">
        <v>64</v>
      </c>
      <c r="Z7">
        <v>64</v>
      </c>
      <c r="AB7">
        <v>64</v>
      </c>
      <c r="AD7">
        <v>64</v>
      </c>
      <c r="AF7">
        <v>64</v>
      </c>
      <c r="AH7">
        <v>63</v>
      </c>
      <c r="AJ7" s="34">
        <v>64</v>
      </c>
      <c r="AL7" s="34">
        <v>64</v>
      </c>
      <c r="AN7" s="34">
        <v>63</v>
      </c>
      <c r="AP7" s="34">
        <v>64</v>
      </c>
    </row>
    <row r="8" spans="1:4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x14ac:dyDescent="0.25">
      <c r="A9" t="s">
        <v>35</v>
      </c>
      <c r="B9" s="31">
        <v>225089</v>
      </c>
      <c r="C9" s="2"/>
      <c r="D9" s="31">
        <v>247953</v>
      </c>
      <c r="E9" s="2"/>
      <c r="F9" s="31">
        <v>260093</v>
      </c>
      <c r="G9" s="2"/>
      <c r="H9" s="31">
        <v>275619</v>
      </c>
      <c r="I9" s="2"/>
      <c r="J9" s="31">
        <v>262079</v>
      </c>
      <c r="K9" s="2"/>
      <c r="L9" s="31">
        <v>289345</v>
      </c>
      <c r="M9" s="2"/>
      <c r="N9" s="31">
        <v>286684</v>
      </c>
      <c r="O9" s="2"/>
      <c r="P9" s="31">
        <v>299505</v>
      </c>
      <c r="Q9" s="2"/>
      <c r="R9" s="31">
        <v>278961</v>
      </c>
      <c r="S9" s="2"/>
      <c r="T9" s="31">
        <v>302887</v>
      </c>
      <c r="U9" s="2"/>
      <c r="V9" s="31">
        <v>313683</v>
      </c>
      <c r="W9" s="2"/>
      <c r="X9" s="31">
        <v>319656</v>
      </c>
      <c r="Y9" s="2"/>
      <c r="Z9" s="31">
        <v>305557</v>
      </c>
      <c r="AA9" s="2"/>
      <c r="AB9" s="31">
        <v>281678</v>
      </c>
      <c r="AC9" s="2"/>
      <c r="AD9" s="31">
        <v>331997</v>
      </c>
      <c r="AE9" s="2"/>
      <c r="AF9" s="31">
        <v>350341</v>
      </c>
      <c r="AG9" s="2"/>
      <c r="AH9" s="31">
        <v>362202</v>
      </c>
      <c r="AI9" s="36"/>
      <c r="AJ9" s="31">
        <v>420671</v>
      </c>
      <c r="AK9" s="36"/>
      <c r="AL9" s="31">
        <v>419625</v>
      </c>
      <c r="AM9" s="36"/>
      <c r="AN9" s="31">
        <v>459929</v>
      </c>
      <c r="AO9" s="36"/>
      <c r="AP9" s="31">
        <v>466961</v>
      </c>
    </row>
    <row r="10" spans="1:42" x14ac:dyDescent="0.25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x14ac:dyDescent="0.25">
      <c r="A11" s="28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6"/>
      <c r="AJ11" s="36"/>
      <c r="AK11" s="36"/>
      <c r="AL11" s="36"/>
      <c r="AM11" s="36"/>
      <c r="AN11" s="36"/>
      <c r="AO11" s="36"/>
      <c r="AP11" s="36"/>
    </row>
    <row r="12" spans="1:42" x14ac:dyDescent="0.25">
      <c r="A12" s="8" t="s">
        <v>37</v>
      </c>
      <c r="B12" s="9">
        <v>108215</v>
      </c>
      <c r="C12" s="9"/>
      <c r="D12" s="9">
        <v>121925</v>
      </c>
      <c r="E12" s="9"/>
      <c r="F12" s="9">
        <v>130293</v>
      </c>
      <c r="G12" s="9"/>
      <c r="H12" s="9">
        <v>142785</v>
      </c>
      <c r="I12" s="9"/>
      <c r="J12" s="9">
        <v>129211</v>
      </c>
      <c r="K12" s="9"/>
      <c r="L12" s="9">
        <v>145033</v>
      </c>
      <c r="M12" s="9"/>
      <c r="N12" s="9">
        <v>143078</v>
      </c>
      <c r="O12" s="9"/>
      <c r="P12" s="9">
        <v>146991</v>
      </c>
      <c r="Q12" s="9"/>
      <c r="R12" s="9">
        <v>132551</v>
      </c>
      <c r="S12" s="9"/>
      <c r="T12" s="9">
        <v>143436</v>
      </c>
      <c r="U12" s="9"/>
      <c r="V12" s="9">
        <v>150296</v>
      </c>
      <c r="W12" s="9"/>
      <c r="X12" s="9">
        <v>159857</v>
      </c>
      <c r="Y12" s="9"/>
      <c r="Z12" s="9">
        <v>150598</v>
      </c>
      <c r="AA12" s="9"/>
      <c r="AB12" s="9">
        <v>142069</v>
      </c>
      <c r="AC12" s="9"/>
      <c r="AD12" s="9">
        <v>173054</v>
      </c>
      <c r="AE12" s="9"/>
      <c r="AF12" s="9">
        <v>184943</v>
      </c>
      <c r="AG12" s="9"/>
      <c r="AH12" s="9">
        <v>184608</v>
      </c>
      <c r="AI12" s="9"/>
      <c r="AJ12" s="9">
        <v>215217</v>
      </c>
      <c r="AK12" s="9"/>
      <c r="AL12" s="9">
        <v>205474</v>
      </c>
      <c r="AM12" s="9"/>
      <c r="AN12" s="9">
        <v>227776</v>
      </c>
      <c r="AO12" s="9"/>
      <c r="AP12" s="9">
        <v>224832</v>
      </c>
    </row>
    <row r="13" spans="1:42" x14ac:dyDescent="0.25">
      <c r="A13" t="s">
        <v>21</v>
      </c>
      <c r="B13" s="2">
        <v>47489</v>
      </c>
      <c r="C13" s="2"/>
      <c r="D13" s="2">
        <v>51022</v>
      </c>
      <c r="E13" s="2"/>
      <c r="F13" s="2">
        <v>49999</v>
      </c>
      <c r="G13" s="2"/>
      <c r="H13" s="2">
        <v>54555</v>
      </c>
      <c r="I13" s="2"/>
      <c r="J13" s="2">
        <v>53853</v>
      </c>
      <c r="K13" s="2"/>
      <c r="L13" s="2">
        <v>56430</v>
      </c>
      <c r="M13" s="2"/>
      <c r="N13" s="2">
        <v>58690</v>
      </c>
      <c r="O13" s="2"/>
      <c r="P13" s="2">
        <v>60661</v>
      </c>
      <c r="Q13" s="2"/>
      <c r="R13" s="2">
        <v>59957</v>
      </c>
      <c r="S13" s="2"/>
      <c r="T13" s="2">
        <v>63841</v>
      </c>
      <c r="U13" s="2"/>
      <c r="V13" s="2">
        <v>68532</v>
      </c>
      <c r="W13" s="2"/>
      <c r="X13" s="2">
        <v>65671</v>
      </c>
      <c r="Y13" s="2"/>
      <c r="Z13" s="2">
        <v>69559</v>
      </c>
      <c r="AA13" s="2"/>
      <c r="AB13" s="2">
        <v>63772</v>
      </c>
      <c r="AC13" s="2"/>
      <c r="AD13" s="2">
        <v>66927</v>
      </c>
      <c r="AE13" s="2"/>
      <c r="AF13" s="2">
        <v>70527</v>
      </c>
      <c r="AG13" s="2"/>
      <c r="AH13" s="2">
        <v>74896</v>
      </c>
      <c r="AI13" s="36"/>
      <c r="AJ13" s="36">
        <v>84641</v>
      </c>
      <c r="AK13" s="36"/>
      <c r="AL13" s="36">
        <v>84410</v>
      </c>
      <c r="AM13" s="36"/>
      <c r="AN13" s="36">
        <v>83866</v>
      </c>
      <c r="AO13" s="36"/>
      <c r="AP13" s="36">
        <v>86081</v>
      </c>
    </row>
    <row r="14" spans="1:42" x14ac:dyDescent="0.25">
      <c r="A14" s="11" t="s">
        <v>23</v>
      </c>
      <c r="B14" s="9">
        <v>12451</v>
      </c>
      <c r="C14" s="9"/>
      <c r="D14" s="9">
        <v>11705</v>
      </c>
      <c r="E14" s="9"/>
      <c r="F14" s="9">
        <v>13603</v>
      </c>
      <c r="G14" s="9"/>
      <c r="H14" s="9">
        <v>12924</v>
      </c>
      <c r="I14" s="9"/>
      <c r="J14" s="9">
        <v>14327</v>
      </c>
      <c r="K14" s="9"/>
      <c r="L14" s="9">
        <v>14268</v>
      </c>
      <c r="M14" s="9"/>
      <c r="N14" s="9">
        <v>14571</v>
      </c>
      <c r="O14" s="9"/>
      <c r="P14" s="9">
        <v>15023</v>
      </c>
      <c r="Q14" s="9"/>
      <c r="R14" s="9">
        <v>14877</v>
      </c>
      <c r="S14" s="9"/>
      <c r="T14" s="9">
        <v>16124</v>
      </c>
      <c r="U14" s="9"/>
      <c r="V14" s="9">
        <v>15860</v>
      </c>
      <c r="W14" s="9"/>
      <c r="X14" s="9">
        <v>16231</v>
      </c>
      <c r="Y14" s="9"/>
      <c r="Z14" s="9">
        <v>17884</v>
      </c>
      <c r="AA14" s="9"/>
      <c r="AB14" s="9">
        <v>17387</v>
      </c>
      <c r="AC14" s="9"/>
      <c r="AD14" s="9">
        <v>17327</v>
      </c>
      <c r="AE14" s="9"/>
      <c r="AF14" s="9">
        <v>17122</v>
      </c>
      <c r="AG14" s="9"/>
      <c r="AH14" s="9">
        <v>19167</v>
      </c>
      <c r="AI14" s="9"/>
      <c r="AJ14" s="9">
        <v>20370</v>
      </c>
      <c r="AK14" s="9"/>
      <c r="AL14" s="9">
        <v>20536</v>
      </c>
      <c r="AM14" s="9"/>
      <c r="AN14" s="9">
        <v>19560</v>
      </c>
      <c r="AO14" s="9"/>
      <c r="AP14" s="9">
        <v>22673</v>
      </c>
    </row>
    <row r="15" spans="1:42" x14ac:dyDescent="0.25">
      <c r="A15" s="1" t="s">
        <v>24</v>
      </c>
      <c r="B15" s="2">
        <v>8318</v>
      </c>
      <c r="C15" s="2"/>
      <c r="D15" s="2">
        <v>8605</v>
      </c>
      <c r="E15" s="2"/>
      <c r="F15" s="2">
        <v>8737</v>
      </c>
      <c r="G15" s="2"/>
      <c r="H15" s="2">
        <v>8797</v>
      </c>
      <c r="I15" s="2"/>
      <c r="J15" s="2">
        <v>9035</v>
      </c>
      <c r="K15" s="2"/>
      <c r="L15" s="2">
        <v>8753</v>
      </c>
      <c r="M15" s="2"/>
      <c r="N15" s="2">
        <v>8749</v>
      </c>
      <c r="O15" s="2"/>
      <c r="P15" s="2">
        <v>9294</v>
      </c>
      <c r="Q15" s="2"/>
      <c r="R15" s="2">
        <v>9288</v>
      </c>
      <c r="S15" s="2"/>
      <c r="T15" s="2">
        <v>9227</v>
      </c>
      <c r="U15" s="2"/>
      <c r="V15" s="2">
        <v>9016</v>
      </c>
      <c r="W15" s="2"/>
      <c r="X15" s="2">
        <v>8863</v>
      </c>
      <c r="Y15" s="2"/>
      <c r="Z15" s="2">
        <v>9334</v>
      </c>
      <c r="AA15" s="2"/>
      <c r="AB15" s="2">
        <v>9413</v>
      </c>
      <c r="AC15" s="2"/>
      <c r="AD15" s="2">
        <v>9172</v>
      </c>
      <c r="AE15" s="2"/>
      <c r="AF15" s="2">
        <v>9206</v>
      </c>
      <c r="AG15" s="2"/>
      <c r="AH15" s="2">
        <v>9237</v>
      </c>
      <c r="AI15" s="36"/>
      <c r="AJ15" s="36">
        <v>9414</v>
      </c>
      <c r="AK15" s="36"/>
      <c r="AL15" s="36">
        <v>9416</v>
      </c>
      <c r="AM15" s="36"/>
      <c r="AN15" s="36">
        <v>11485</v>
      </c>
      <c r="AO15" s="36"/>
      <c r="AP15" s="36">
        <v>11130</v>
      </c>
    </row>
    <row r="16" spans="1:42" x14ac:dyDescent="0.25">
      <c r="A16" s="11" t="s">
        <v>22</v>
      </c>
      <c r="B16" s="9">
        <v>4853</v>
      </c>
      <c r="C16" s="9"/>
      <c r="D16" s="9">
        <v>6705</v>
      </c>
      <c r="E16" s="9"/>
      <c r="F16" s="9">
        <v>6828</v>
      </c>
      <c r="G16" s="9"/>
      <c r="H16" s="9">
        <v>6941</v>
      </c>
      <c r="I16" s="9"/>
      <c r="J16" s="9">
        <v>6026</v>
      </c>
      <c r="K16" s="9"/>
      <c r="L16" s="9">
        <v>8932</v>
      </c>
      <c r="M16" s="9"/>
      <c r="N16" s="9">
        <v>7418</v>
      </c>
      <c r="O16" s="9"/>
      <c r="P16" s="9">
        <v>7193</v>
      </c>
      <c r="Q16" s="9"/>
      <c r="R16" s="9">
        <v>7987</v>
      </c>
      <c r="S16" s="9"/>
      <c r="T16" s="9">
        <v>11757</v>
      </c>
      <c r="U16" s="9"/>
      <c r="V16" s="9">
        <v>9532</v>
      </c>
      <c r="W16" s="9"/>
      <c r="X16" s="9">
        <v>9457</v>
      </c>
      <c r="Y16" s="9"/>
      <c r="Z16" s="9">
        <v>10044</v>
      </c>
      <c r="AA16" s="9"/>
      <c r="AB16" s="9">
        <v>7722</v>
      </c>
      <c r="AC16" s="9"/>
      <c r="AD16" s="9">
        <v>8671</v>
      </c>
      <c r="AE16" s="9"/>
      <c r="AF16" s="9">
        <v>8475</v>
      </c>
      <c r="AG16" s="9"/>
      <c r="AH16" s="9">
        <v>9741</v>
      </c>
      <c r="AI16" s="9"/>
      <c r="AJ16" s="9">
        <v>10891</v>
      </c>
      <c r="AK16" s="9"/>
      <c r="AL16" s="9">
        <v>9984</v>
      </c>
      <c r="AM16" s="9"/>
      <c r="AN16" s="9">
        <v>11570</v>
      </c>
      <c r="AO16" s="9"/>
      <c r="AP16" s="9">
        <v>11968</v>
      </c>
    </row>
    <row r="17" spans="1:42" x14ac:dyDescent="0.25">
      <c r="A17" s="17" t="s">
        <v>25</v>
      </c>
      <c r="B17" s="18">
        <v>2444</v>
      </c>
      <c r="C17" s="18"/>
      <c r="D17" s="18">
        <v>2514</v>
      </c>
      <c r="E17" s="18"/>
      <c r="F17" s="18">
        <v>2771</v>
      </c>
      <c r="G17" s="18"/>
      <c r="H17" s="18">
        <v>3281</v>
      </c>
      <c r="I17" s="18"/>
      <c r="J17" s="18">
        <v>3922</v>
      </c>
      <c r="K17" s="18"/>
      <c r="L17" s="18">
        <v>3979</v>
      </c>
      <c r="M17" s="18"/>
      <c r="N17" s="18">
        <v>3997</v>
      </c>
      <c r="O17" s="18"/>
      <c r="P17" s="18">
        <v>4262</v>
      </c>
      <c r="Q17" s="18"/>
      <c r="R17" s="18">
        <v>4115</v>
      </c>
      <c r="S17" s="18"/>
      <c r="T17" s="18">
        <v>4467</v>
      </c>
      <c r="U17" s="18"/>
      <c r="V17" s="18">
        <v>4637</v>
      </c>
      <c r="W17" s="18"/>
      <c r="X17" s="18">
        <v>4540</v>
      </c>
      <c r="Y17" s="18"/>
      <c r="Z17" s="18">
        <v>4013</v>
      </c>
      <c r="AA17" s="18"/>
      <c r="AB17" s="18">
        <v>2519</v>
      </c>
      <c r="AC17" s="18"/>
      <c r="AD17" s="18">
        <v>2715</v>
      </c>
      <c r="AE17" s="18"/>
      <c r="AF17" s="18">
        <v>2919</v>
      </c>
      <c r="AG17" s="18"/>
      <c r="AH17" s="18">
        <v>3702</v>
      </c>
      <c r="AI17" s="37"/>
      <c r="AJ17" s="37">
        <v>4059</v>
      </c>
      <c r="AK17" s="37"/>
      <c r="AL17" s="37">
        <v>4457</v>
      </c>
      <c r="AM17" s="37"/>
      <c r="AN17" s="37">
        <v>4809</v>
      </c>
      <c r="AO17" s="37"/>
      <c r="AP17" s="37">
        <v>5865</v>
      </c>
    </row>
    <row r="18" spans="1:42" x14ac:dyDescent="0.25">
      <c r="A18" s="11" t="s">
        <v>26</v>
      </c>
      <c r="B18" s="9">
        <v>18819</v>
      </c>
      <c r="C18" s="9"/>
      <c r="D18" s="9">
        <v>16799</v>
      </c>
      <c r="E18" s="9"/>
      <c r="F18" s="9">
        <v>21151</v>
      </c>
      <c r="G18" s="9"/>
      <c r="H18" s="9">
        <v>21047</v>
      </c>
      <c r="I18" s="9"/>
      <c r="J18" s="9">
        <v>22752</v>
      </c>
      <c r="K18" s="9"/>
      <c r="L18" s="9">
        <v>20533</v>
      </c>
      <c r="M18" s="9"/>
      <c r="N18" s="9">
        <v>20571</v>
      </c>
      <c r="O18" s="9"/>
      <c r="P18" s="9">
        <v>22845</v>
      </c>
      <c r="Q18" s="9"/>
      <c r="R18" s="9">
        <v>26483</v>
      </c>
      <c r="S18" s="9"/>
      <c r="T18" s="9">
        <v>24964</v>
      </c>
      <c r="U18" s="9"/>
      <c r="V18" s="9">
        <v>26624</v>
      </c>
      <c r="W18" s="9"/>
      <c r="X18" s="9">
        <v>24581</v>
      </c>
      <c r="Y18" s="9"/>
      <c r="Z18" s="9">
        <v>28353</v>
      </c>
      <c r="AA18" s="9"/>
      <c r="AB18" s="9">
        <v>24882</v>
      </c>
      <c r="AC18" s="9"/>
      <c r="AD18" s="9">
        <v>30621</v>
      </c>
      <c r="AE18" s="9"/>
      <c r="AF18" s="9">
        <f>64808-28384</f>
        <v>36424</v>
      </c>
      <c r="AG18" s="9"/>
      <c r="AH18" s="9">
        <v>38125</v>
      </c>
      <c r="AI18" s="9"/>
      <c r="AJ18" s="9">
        <v>33955</v>
      </c>
      <c r="AK18" s="9"/>
      <c r="AL18" s="9">
        <v>42872</v>
      </c>
      <c r="AM18" s="9"/>
      <c r="AN18" s="9">
        <v>48886</v>
      </c>
      <c r="AO18" s="9"/>
      <c r="AP18" s="9">
        <v>47061</v>
      </c>
    </row>
    <row r="19" spans="1:42" x14ac:dyDescent="0.25">
      <c r="A19" s="17" t="s">
        <v>27</v>
      </c>
      <c r="B19" s="32">
        <f>SUM(B12:B18)</f>
        <v>202589</v>
      </c>
      <c r="C19" s="21"/>
      <c r="D19" s="32">
        <f>SUM(D12:D18)</f>
        <v>219275</v>
      </c>
      <c r="E19" s="21"/>
      <c r="F19" s="32">
        <f>SUM(F12:F18)</f>
        <v>233382</v>
      </c>
      <c r="G19" s="21"/>
      <c r="H19" s="32">
        <f>SUM(H12:H18)</f>
        <v>250330</v>
      </c>
      <c r="I19" s="21"/>
      <c r="J19" s="32">
        <f>SUM(J12:J18)</f>
        <v>239126</v>
      </c>
      <c r="K19" s="21"/>
      <c r="L19" s="32">
        <f>SUM(L12:L18)</f>
        <v>257928</v>
      </c>
      <c r="M19" s="21"/>
      <c r="N19" s="32">
        <f>SUM(N12:N18)</f>
        <v>257074</v>
      </c>
      <c r="O19" s="21"/>
      <c r="P19" s="32">
        <f>SUM(P12:P18)</f>
        <v>266269</v>
      </c>
      <c r="Q19" s="21"/>
      <c r="R19" s="32">
        <f>SUM(R12:R18)</f>
        <v>255258</v>
      </c>
      <c r="S19" s="21"/>
      <c r="T19" s="32">
        <f>SUM(T12:T18)</f>
        <v>273816</v>
      </c>
      <c r="U19" s="21"/>
      <c r="V19" s="32">
        <f>SUM(V12:V18)</f>
        <v>284497</v>
      </c>
      <c r="W19" s="21"/>
      <c r="X19" s="32">
        <f>SUM(X12:X18)</f>
        <v>289200</v>
      </c>
      <c r="Y19" s="21"/>
      <c r="Z19" s="32">
        <f>SUM(Z12:Z18)</f>
        <v>289785</v>
      </c>
      <c r="AA19" s="21"/>
      <c r="AB19" s="32">
        <f>SUM(AB12:AB18)</f>
        <v>267764</v>
      </c>
      <c r="AC19" s="21"/>
      <c r="AD19" s="32">
        <f>SUM(AD12:AD18)</f>
        <v>308487</v>
      </c>
      <c r="AE19" s="21"/>
      <c r="AF19" s="32">
        <f>SUM(AF12:AF18)</f>
        <v>329616</v>
      </c>
      <c r="AG19" s="21"/>
      <c r="AH19" s="32">
        <f>SUM(AH12:AH18)</f>
        <v>339476</v>
      </c>
      <c r="AI19" s="21"/>
      <c r="AJ19" s="32">
        <f>SUM(AJ12:AJ18)</f>
        <v>378547</v>
      </c>
      <c r="AK19" s="21"/>
      <c r="AL19" s="32">
        <f>SUM(AL12:AL18)</f>
        <v>377149</v>
      </c>
      <c r="AM19" s="21"/>
      <c r="AN19" s="32">
        <f>SUM(AN12:AN18)</f>
        <v>407952</v>
      </c>
      <c r="AO19" s="21"/>
      <c r="AP19" s="32">
        <f>SUM(AP12:AP18)</f>
        <v>409610</v>
      </c>
    </row>
    <row r="20" spans="1:42" x14ac:dyDescent="0.25">
      <c r="A20" s="29" t="s">
        <v>36</v>
      </c>
      <c r="B20" s="9">
        <f>B9-B19</f>
        <v>22500</v>
      </c>
      <c r="C20" s="12"/>
      <c r="D20" s="9">
        <f>D9-D19</f>
        <v>28678</v>
      </c>
      <c r="E20" s="12"/>
      <c r="F20" s="9">
        <f>F9-F19</f>
        <v>26711</v>
      </c>
      <c r="G20" s="12"/>
      <c r="H20" s="9">
        <f>H9-H19</f>
        <v>25289</v>
      </c>
      <c r="I20" s="12"/>
      <c r="J20" s="9">
        <f>J9-J19</f>
        <v>22953</v>
      </c>
      <c r="K20" s="12"/>
      <c r="L20" s="9">
        <f>L9-L19</f>
        <v>31417</v>
      </c>
      <c r="M20" s="12"/>
      <c r="N20" s="9">
        <f>N9-N19</f>
        <v>29610</v>
      </c>
      <c r="O20" s="12"/>
      <c r="P20" s="9">
        <f>P9-P19</f>
        <v>33236</v>
      </c>
      <c r="Q20" s="12"/>
      <c r="R20" s="9">
        <f>R9-R19</f>
        <v>23703</v>
      </c>
      <c r="S20" s="12"/>
      <c r="T20" s="9">
        <f>T9-T19</f>
        <v>29071</v>
      </c>
      <c r="U20" s="12"/>
      <c r="V20" s="9">
        <f>V9-V19</f>
        <v>29186</v>
      </c>
      <c r="W20" s="12"/>
      <c r="X20" s="9">
        <f>X9-X19</f>
        <v>30456</v>
      </c>
      <c r="Y20" s="12"/>
      <c r="Z20" s="9">
        <f>Z9-Z19</f>
        <v>15772</v>
      </c>
      <c r="AA20" s="12"/>
      <c r="AB20" s="9">
        <f>AB9-AB19</f>
        <v>13914</v>
      </c>
      <c r="AC20" s="12"/>
      <c r="AD20" s="9">
        <f>AD9-AD19</f>
        <v>23510</v>
      </c>
      <c r="AE20" s="12"/>
      <c r="AF20" s="9">
        <f>AF9-AF19</f>
        <v>20725</v>
      </c>
      <c r="AG20" s="12"/>
      <c r="AH20" s="9">
        <f>AH9-AH19</f>
        <v>22726</v>
      </c>
      <c r="AI20" s="12"/>
      <c r="AJ20" s="9">
        <f>AJ9-AJ19</f>
        <v>42124</v>
      </c>
      <c r="AK20" s="12"/>
      <c r="AL20" s="9">
        <f>AL9-AL19</f>
        <v>42476</v>
      </c>
      <c r="AM20" s="12"/>
      <c r="AN20" s="9">
        <f>AN9-AN19</f>
        <v>51977</v>
      </c>
      <c r="AO20" s="12"/>
      <c r="AP20" s="9">
        <f>AP9-AP19</f>
        <v>57351</v>
      </c>
    </row>
    <row r="21" spans="1:42" x14ac:dyDescent="0.25">
      <c r="A21" s="3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37"/>
      <c r="AJ21" s="37"/>
      <c r="AK21" s="37"/>
      <c r="AL21" s="37"/>
      <c r="AM21" s="37"/>
      <c r="AN21" s="37"/>
      <c r="AO21" s="37"/>
      <c r="AP21" s="37"/>
    </row>
    <row r="22" spans="1:42" x14ac:dyDescent="0.25">
      <c r="A22" s="29" t="s">
        <v>31</v>
      </c>
      <c r="B22" s="13"/>
      <c r="C22" s="9"/>
      <c r="D22" s="13"/>
      <c r="E22" s="9"/>
      <c r="F22" s="13"/>
      <c r="G22" s="9"/>
      <c r="H22" s="13"/>
      <c r="I22" s="9"/>
      <c r="J22" s="13"/>
      <c r="K22" s="9"/>
      <c r="L22" s="13"/>
      <c r="M22" s="9"/>
      <c r="N22" s="13"/>
      <c r="O22" s="9"/>
      <c r="P22" s="13"/>
      <c r="Q22" s="9"/>
      <c r="R22" s="13"/>
      <c r="S22" s="9"/>
      <c r="T22" s="13"/>
      <c r="U22" s="9"/>
      <c r="V22" s="13"/>
      <c r="W22" s="9"/>
      <c r="X22" s="13"/>
      <c r="Y22" s="9"/>
      <c r="Z22" s="13"/>
      <c r="AA22" s="9"/>
      <c r="AB22" s="13"/>
      <c r="AC22" s="9"/>
      <c r="AD22" s="13"/>
      <c r="AE22" s="9"/>
      <c r="AF22" s="13"/>
      <c r="AG22" s="9"/>
      <c r="AH22" s="13"/>
      <c r="AI22" s="9"/>
      <c r="AJ22" s="13"/>
      <c r="AK22" s="9"/>
      <c r="AL22" s="13"/>
      <c r="AM22" s="9"/>
      <c r="AN22" s="13"/>
      <c r="AO22" s="9"/>
      <c r="AP22" s="13"/>
    </row>
    <row r="23" spans="1:42" s="19" customFormat="1" x14ac:dyDescent="0.25">
      <c r="A23" s="30" t="s">
        <v>32</v>
      </c>
      <c r="B23" s="18">
        <v>-282</v>
      </c>
      <c r="C23" s="18"/>
      <c r="D23" s="18">
        <v>-236</v>
      </c>
      <c r="E23" s="18"/>
      <c r="F23" s="18">
        <v>-288</v>
      </c>
      <c r="G23" s="18"/>
      <c r="H23" s="18">
        <v>-403</v>
      </c>
      <c r="I23" s="18"/>
      <c r="J23" s="18">
        <v>-371</v>
      </c>
      <c r="K23" s="18"/>
      <c r="L23" s="18">
        <v>-483</v>
      </c>
      <c r="M23" s="18"/>
      <c r="N23" s="18">
        <v>-472</v>
      </c>
      <c r="O23" s="18"/>
      <c r="P23" s="18">
        <v>-457</v>
      </c>
      <c r="Q23" s="18"/>
      <c r="R23" s="18">
        <v>-575</v>
      </c>
      <c r="S23" s="18"/>
      <c r="T23" s="18">
        <v>-581</v>
      </c>
      <c r="U23" s="18"/>
      <c r="V23" s="18">
        <v>-761</v>
      </c>
      <c r="W23" s="18"/>
      <c r="X23" s="18">
        <v>-794</v>
      </c>
      <c r="Y23" s="18"/>
      <c r="Z23" s="18">
        <v>-853</v>
      </c>
      <c r="AA23" s="18"/>
      <c r="AB23" s="18">
        <v>-1198</v>
      </c>
      <c r="AC23" s="18"/>
      <c r="AD23" s="18">
        <v>-1304</v>
      </c>
      <c r="AE23" s="18"/>
      <c r="AF23" s="18">
        <v>-1206</v>
      </c>
      <c r="AG23" s="18"/>
      <c r="AH23" s="18">
        <v>-1163</v>
      </c>
      <c r="AI23" s="37"/>
      <c r="AJ23" s="37">
        <v>-1323</v>
      </c>
      <c r="AK23" s="37"/>
      <c r="AL23" s="37">
        <v>-973</v>
      </c>
      <c r="AM23" s="37"/>
      <c r="AN23" s="37">
        <v>-877</v>
      </c>
      <c r="AO23" s="37"/>
      <c r="AP23" s="37">
        <v>-784</v>
      </c>
    </row>
    <row r="24" spans="1:42" x14ac:dyDescent="0.25">
      <c r="A24" s="29" t="s">
        <v>33</v>
      </c>
      <c r="B24" s="9">
        <v>-26</v>
      </c>
      <c r="C24" s="9"/>
      <c r="D24" s="9">
        <v>18</v>
      </c>
      <c r="E24" s="9"/>
      <c r="F24" s="9">
        <v>-3</v>
      </c>
      <c r="G24" s="9"/>
      <c r="H24" s="9">
        <v>4</v>
      </c>
      <c r="I24" s="9"/>
      <c r="J24" s="9">
        <v>1</v>
      </c>
      <c r="K24" s="9"/>
      <c r="L24" s="9">
        <v>-1</v>
      </c>
      <c r="M24" s="9"/>
      <c r="N24" s="9">
        <v>-1</v>
      </c>
      <c r="O24" s="9"/>
      <c r="P24" s="9">
        <v>0</v>
      </c>
      <c r="Q24" s="9"/>
      <c r="R24" s="9">
        <v>-1</v>
      </c>
      <c r="S24" s="9"/>
      <c r="T24" s="9">
        <v>-1</v>
      </c>
      <c r="U24" s="9"/>
      <c r="V24" s="9">
        <v>1</v>
      </c>
      <c r="W24" s="9"/>
      <c r="X24" s="9">
        <v>1</v>
      </c>
      <c r="Y24" s="9"/>
      <c r="Z24" s="9">
        <v>0</v>
      </c>
      <c r="AA24" s="9"/>
      <c r="AB24" s="9">
        <v>0</v>
      </c>
      <c r="AC24" s="9"/>
      <c r="AD24" s="9">
        <v>0</v>
      </c>
      <c r="AE24" s="9"/>
      <c r="AF24" s="9">
        <v>-3</v>
      </c>
      <c r="AG24" s="9"/>
      <c r="AH24" s="9">
        <v>0</v>
      </c>
      <c r="AI24" s="9"/>
      <c r="AJ24" s="9">
        <v>0</v>
      </c>
      <c r="AK24" s="9"/>
      <c r="AL24" s="9">
        <v>0</v>
      </c>
      <c r="AM24" s="9"/>
      <c r="AN24" s="9">
        <v>0</v>
      </c>
      <c r="AO24" s="9"/>
      <c r="AP24" s="9">
        <v>0</v>
      </c>
    </row>
    <row r="25" spans="1:42" s="19" customFormat="1" x14ac:dyDescent="0.25">
      <c r="A25" s="30" t="s">
        <v>34</v>
      </c>
      <c r="B25" s="32">
        <f>SUM(B23:B24)</f>
        <v>-308</v>
      </c>
      <c r="C25" s="18"/>
      <c r="D25" s="32">
        <f>SUM(D23:D24)</f>
        <v>-218</v>
      </c>
      <c r="E25" s="18"/>
      <c r="F25" s="32">
        <f>SUM(F23:F24)</f>
        <v>-291</v>
      </c>
      <c r="G25" s="18"/>
      <c r="H25" s="32">
        <f>SUM(H23:H24)</f>
        <v>-399</v>
      </c>
      <c r="I25" s="18"/>
      <c r="J25" s="32">
        <f>SUM(J23:J24)</f>
        <v>-370</v>
      </c>
      <c r="K25" s="18"/>
      <c r="L25" s="32">
        <f>SUM(L23:L24)</f>
        <v>-484</v>
      </c>
      <c r="M25" s="18"/>
      <c r="N25" s="32">
        <f>SUM(N23:N24)</f>
        <v>-473</v>
      </c>
      <c r="O25" s="18"/>
      <c r="P25" s="32">
        <f>SUM(P23:P24)</f>
        <v>-457</v>
      </c>
      <c r="Q25" s="18"/>
      <c r="R25" s="32">
        <f>SUM(R23:R24)</f>
        <v>-576</v>
      </c>
      <c r="S25" s="18"/>
      <c r="T25" s="32">
        <f>SUM(T23:T24)</f>
        <v>-582</v>
      </c>
      <c r="U25" s="18"/>
      <c r="V25" s="32">
        <f>SUM(V23:V24)</f>
        <v>-760</v>
      </c>
      <c r="W25" s="18"/>
      <c r="X25" s="32">
        <f>SUM(X23:X24)</f>
        <v>-793</v>
      </c>
      <c r="Y25" s="18"/>
      <c r="Z25" s="32">
        <f>SUM(Z23:Z24)</f>
        <v>-853</v>
      </c>
      <c r="AA25" s="18"/>
      <c r="AB25" s="32">
        <f>SUM(AB23:AB24)</f>
        <v>-1198</v>
      </c>
      <c r="AC25" s="18"/>
      <c r="AD25" s="32">
        <f>SUM(AD23:AD24)</f>
        <v>-1304</v>
      </c>
      <c r="AE25" s="18"/>
      <c r="AF25" s="32">
        <f>SUM(AF23:AF24)</f>
        <v>-1209</v>
      </c>
      <c r="AG25" s="18"/>
      <c r="AH25" s="32">
        <f>SUM(AH23:AH24)</f>
        <v>-1163</v>
      </c>
      <c r="AI25" s="37"/>
      <c r="AJ25" s="32">
        <f>SUM(AJ23:AJ24)</f>
        <v>-1323</v>
      </c>
      <c r="AK25" s="37"/>
      <c r="AL25" s="32">
        <f>SUM(AL23:AL24)</f>
        <v>-973</v>
      </c>
      <c r="AM25" s="37"/>
      <c r="AN25" s="32">
        <f>SUM(AN23:AN24)</f>
        <v>-877</v>
      </c>
      <c r="AO25" s="37"/>
      <c r="AP25" s="32">
        <f>SUM(AP23:AP24)</f>
        <v>-784</v>
      </c>
    </row>
    <row r="26" spans="1:42" x14ac:dyDescent="0.25">
      <c r="A26" s="29" t="s">
        <v>28</v>
      </c>
      <c r="B26" s="9">
        <f>B20+B25</f>
        <v>22192</v>
      </c>
      <c r="C26" s="9"/>
      <c r="D26" s="9">
        <f>D20+D25</f>
        <v>28460</v>
      </c>
      <c r="E26" s="9"/>
      <c r="F26" s="9">
        <f>F20+F25</f>
        <v>26420</v>
      </c>
      <c r="G26" s="9"/>
      <c r="H26" s="9">
        <f>H20+H25</f>
        <v>24890</v>
      </c>
      <c r="I26" s="9"/>
      <c r="J26" s="9">
        <f>J20+J25</f>
        <v>22583</v>
      </c>
      <c r="K26" s="9"/>
      <c r="L26" s="9">
        <f>L20+L25</f>
        <v>30933</v>
      </c>
      <c r="M26" s="9"/>
      <c r="N26" s="9">
        <f>N20+N25</f>
        <v>29137</v>
      </c>
      <c r="O26" s="9"/>
      <c r="P26" s="9">
        <f>P20+P25</f>
        <v>32779</v>
      </c>
      <c r="Q26" s="9"/>
      <c r="R26" s="9">
        <f>R20+R25</f>
        <v>23127</v>
      </c>
      <c r="S26" s="9"/>
      <c r="T26" s="9">
        <f>T20+T25</f>
        <v>28489</v>
      </c>
      <c r="U26" s="9"/>
      <c r="V26" s="9">
        <f>V20+V25</f>
        <v>28426</v>
      </c>
      <c r="W26" s="9"/>
      <c r="X26" s="9">
        <f>X20+X25</f>
        <v>29663</v>
      </c>
      <c r="Y26" s="9"/>
      <c r="Z26" s="9">
        <f>Z20+Z25</f>
        <v>14919</v>
      </c>
      <c r="AA26" s="9"/>
      <c r="AB26" s="9">
        <f>AB20+AB25</f>
        <v>12716</v>
      </c>
      <c r="AC26" s="9"/>
      <c r="AD26" s="9">
        <f>AD20+AD25</f>
        <v>22206</v>
      </c>
      <c r="AE26" s="9"/>
      <c r="AF26" s="9">
        <f>AF20+AF25</f>
        <v>19516</v>
      </c>
      <c r="AG26" s="9"/>
      <c r="AH26" s="9">
        <f>AH20+AH25</f>
        <v>21563</v>
      </c>
      <c r="AI26" s="9"/>
      <c r="AJ26" s="9">
        <f>AJ20+AJ25</f>
        <v>40801</v>
      </c>
      <c r="AK26" s="9"/>
      <c r="AL26" s="9">
        <f>AL20+AL25</f>
        <v>41503</v>
      </c>
      <c r="AM26" s="9"/>
      <c r="AN26" s="9">
        <f>AN20+AN25</f>
        <v>51100</v>
      </c>
      <c r="AO26" s="9"/>
      <c r="AP26" s="9">
        <f>AP20+AP25</f>
        <v>56567</v>
      </c>
    </row>
    <row r="27" spans="1:42" s="19" customFormat="1" x14ac:dyDescent="0.25">
      <c r="A27" s="30" t="s">
        <v>29</v>
      </c>
      <c r="B27" s="18">
        <v>8389</v>
      </c>
      <c r="C27" s="20"/>
      <c r="D27" s="18">
        <v>9603</v>
      </c>
      <c r="E27" s="20"/>
      <c r="F27" s="18">
        <v>8419</v>
      </c>
      <c r="G27" s="20"/>
      <c r="H27" s="18">
        <v>-8398</v>
      </c>
      <c r="I27" s="20"/>
      <c r="J27" s="18">
        <v>5781</v>
      </c>
      <c r="K27" s="20"/>
      <c r="L27" s="18">
        <v>7651</v>
      </c>
      <c r="M27" s="20"/>
      <c r="N27" s="18">
        <v>6855</v>
      </c>
      <c r="O27" s="20"/>
      <c r="P27" s="18">
        <v>6581</v>
      </c>
      <c r="Q27" s="20"/>
      <c r="R27" s="18">
        <v>5439</v>
      </c>
      <c r="S27" s="20"/>
      <c r="T27" s="18">
        <v>7244</v>
      </c>
      <c r="U27" s="20"/>
      <c r="V27" s="18">
        <v>7372</v>
      </c>
      <c r="W27" s="20"/>
      <c r="X27" s="18">
        <v>7326</v>
      </c>
      <c r="Y27" s="20"/>
      <c r="Z27" s="18">
        <v>3504</v>
      </c>
      <c r="AA27" s="20"/>
      <c r="AB27" s="18">
        <v>3491</v>
      </c>
      <c r="AC27" s="20"/>
      <c r="AD27" s="18">
        <v>5214</v>
      </c>
      <c r="AE27" s="20"/>
      <c r="AF27" s="18">
        <v>4385</v>
      </c>
      <c r="AG27" s="20"/>
      <c r="AH27" s="18">
        <v>4845</v>
      </c>
      <c r="AI27" s="20"/>
      <c r="AJ27" s="37">
        <v>10124</v>
      </c>
      <c r="AK27" s="20"/>
      <c r="AL27" s="37">
        <v>11000</v>
      </c>
      <c r="AM27" s="20"/>
      <c r="AN27" s="37">
        <v>12903</v>
      </c>
      <c r="AO27" s="20"/>
      <c r="AP27" s="37">
        <v>13881</v>
      </c>
    </row>
    <row r="28" spans="1:42" ht="15.75" thickBot="1" x14ac:dyDescent="0.3">
      <c r="A28" s="29" t="s">
        <v>30</v>
      </c>
      <c r="B28" s="33">
        <f>B26-B27</f>
        <v>13803</v>
      </c>
      <c r="C28" s="9"/>
      <c r="D28" s="33">
        <f>D26-D27</f>
        <v>18857</v>
      </c>
      <c r="E28" s="9"/>
      <c r="F28" s="33">
        <f>F26-F27</f>
        <v>18001</v>
      </c>
      <c r="G28" s="9"/>
      <c r="H28" s="33">
        <f>H26-H27</f>
        <v>33288</v>
      </c>
      <c r="I28" s="9"/>
      <c r="J28" s="33">
        <f>J26-J27</f>
        <v>16802</v>
      </c>
      <c r="K28" s="9"/>
      <c r="L28" s="33">
        <f>L26-L27</f>
        <v>23282</v>
      </c>
      <c r="M28" s="9"/>
      <c r="N28" s="33">
        <f>N26-N27</f>
        <v>22282</v>
      </c>
      <c r="O28" s="9"/>
      <c r="P28" s="33">
        <f>P26-P27</f>
        <v>26198</v>
      </c>
      <c r="Q28" s="9"/>
      <c r="R28" s="33">
        <f>R26-R27</f>
        <v>17688</v>
      </c>
      <c r="S28" s="9"/>
      <c r="T28" s="33">
        <f>T26-T27</f>
        <v>21245</v>
      </c>
      <c r="U28" s="9"/>
      <c r="V28" s="33">
        <f>V26-V27</f>
        <v>21054</v>
      </c>
      <c r="W28" s="9"/>
      <c r="X28" s="33">
        <f>X26-X27</f>
        <v>22337</v>
      </c>
      <c r="Y28" s="9"/>
      <c r="Z28" s="33">
        <f>Z26-Z27</f>
        <v>11415</v>
      </c>
      <c r="AA28" s="9"/>
      <c r="AB28" s="33">
        <f>AB26-AB27</f>
        <v>9225</v>
      </c>
      <c r="AC28" s="9"/>
      <c r="AD28" s="33">
        <f>AD26-AD27</f>
        <v>16992</v>
      </c>
      <c r="AE28" s="9"/>
      <c r="AF28" s="33">
        <f>AF26-AF27</f>
        <v>15131</v>
      </c>
      <c r="AG28" s="9"/>
      <c r="AH28" s="33">
        <f>AH26-AH27</f>
        <v>16718</v>
      </c>
      <c r="AI28" s="9"/>
      <c r="AJ28" s="33">
        <f>AJ26-AJ27</f>
        <v>30677</v>
      </c>
      <c r="AK28" s="9"/>
      <c r="AL28" s="33">
        <f>AL26-AL27</f>
        <v>30503</v>
      </c>
      <c r="AM28" s="9"/>
      <c r="AN28" s="33">
        <f>AN26-AN27</f>
        <v>38197</v>
      </c>
      <c r="AO28" s="9"/>
      <c r="AP28" s="33">
        <f>AP26-AP27</f>
        <v>42686</v>
      </c>
    </row>
    <row r="29" spans="1:42" ht="15.75" thickTop="1" x14ac:dyDescent="0.25">
      <c r="A29" s="1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19" customFormat="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37"/>
      <c r="AJ30" s="37"/>
      <c r="AK30" s="37"/>
      <c r="AL30" s="37"/>
      <c r="AM30" s="37"/>
      <c r="AN30" s="37"/>
      <c r="AO30" s="37"/>
      <c r="AP30" s="37"/>
    </row>
    <row r="31" spans="1:42" x14ac:dyDescent="0.25">
      <c r="A31" s="23"/>
      <c r="B31" s="22"/>
      <c r="C31" s="22"/>
    </row>
    <row r="32" spans="1:42" x14ac:dyDescent="0.25">
      <c r="A32" s="22"/>
      <c r="B32" s="22"/>
      <c r="C32" s="22"/>
    </row>
    <row r="33" spans="1:4" x14ac:dyDescent="0.25">
      <c r="A33" s="22"/>
      <c r="B33" s="22"/>
      <c r="C33" s="22"/>
    </row>
    <row r="34" spans="1:4" ht="28.9" customHeight="1" x14ac:dyDescent="0.25">
      <c r="A34" s="38"/>
      <c r="B34" s="38"/>
      <c r="C34" s="38"/>
      <c r="D34" s="38"/>
    </row>
    <row r="35" spans="1:4" x14ac:dyDescent="0.25">
      <c r="A35" s="22"/>
      <c r="B35" s="22"/>
      <c r="C35" s="22"/>
    </row>
    <row r="36" spans="1:4" x14ac:dyDescent="0.25">
      <c r="A36" s="23"/>
      <c r="B36" s="22"/>
      <c r="C36" s="22"/>
    </row>
  </sheetData>
  <mergeCells count="3">
    <mergeCell ref="A34:D34"/>
    <mergeCell ref="A2:AP2"/>
    <mergeCell ref="A4:AP4"/>
  </mergeCells>
  <pageMargins left="0.7" right="0.7" top="0.75" bottom="0.75" header="0.3" footer="0.3"/>
  <pageSetup scale="52" orientation="landscape" r:id="rId1"/>
  <ignoredErrors>
    <ignoredError sqref="B6:R6 T6 V6 X6 Z6 AB6 AD6 A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2"/>
  <sheetViews>
    <sheetView workbookViewId="0">
      <selection activeCell="AQ8" sqref="AQ8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</cols>
  <sheetData>
    <row r="1" spans="1:41" ht="15.75" thickBot="1" x14ac:dyDescent="0.3"/>
    <row r="2" spans="1:41" ht="15.75" thickBot="1" x14ac:dyDescent="0.3">
      <c r="A2" s="40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2"/>
    </row>
    <row r="3" spans="1:41" x14ac:dyDescent="0.25">
      <c r="A3" s="7"/>
      <c r="B3" s="7"/>
      <c r="D3" s="7"/>
      <c r="E3" s="7"/>
      <c r="F3" s="7"/>
      <c r="N3" s="7"/>
    </row>
    <row r="4" spans="1:41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1" x14ac:dyDescent="0.25">
      <c r="B5" s="3" t="s">
        <v>4</v>
      </c>
      <c r="C5" s="4"/>
      <c r="D5" s="3" t="s">
        <v>5</v>
      </c>
      <c r="F5" s="3" t="s">
        <v>0</v>
      </c>
      <c r="G5" s="4"/>
      <c r="H5" s="3" t="s">
        <v>6</v>
      </c>
      <c r="I5" s="4"/>
      <c r="J5" s="3" t="s">
        <v>4</v>
      </c>
      <c r="K5" s="4"/>
      <c r="L5" s="3" t="s">
        <v>5</v>
      </c>
      <c r="M5" s="4"/>
      <c r="N5" s="3" t="s">
        <v>0</v>
      </c>
      <c r="O5" s="4"/>
      <c r="P5" s="3" t="s">
        <v>6</v>
      </c>
      <c r="Q5" s="4"/>
      <c r="R5" s="3" t="s">
        <v>4</v>
      </c>
      <c r="S5" s="4"/>
      <c r="T5" s="3" t="s">
        <v>5</v>
      </c>
      <c r="U5" s="4"/>
      <c r="V5" s="3" t="s">
        <v>0</v>
      </c>
      <c r="W5" s="3"/>
      <c r="X5" s="4" t="s">
        <v>6</v>
      </c>
      <c r="Y5" s="3"/>
      <c r="Z5" s="16" t="s">
        <v>4</v>
      </c>
      <c r="AA5" s="3"/>
      <c r="AB5" s="16" t="s">
        <v>5</v>
      </c>
      <c r="AC5" s="3"/>
      <c r="AD5" s="16" t="s">
        <v>0</v>
      </c>
      <c r="AE5" s="3"/>
      <c r="AF5" s="16" t="s">
        <v>6</v>
      </c>
      <c r="AG5" s="3"/>
      <c r="AH5" s="16" t="s">
        <v>4</v>
      </c>
      <c r="AI5" s="3"/>
      <c r="AJ5" s="16" t="s">
        <v>5</v>
      </c>
      <c r="AK5" s="3"/>
      <c r="AL5" s="16" t="s">
        <v>0</v>
      </c>
      <c r="AM5" s="3"/>
      <c r="AN5" s="25" t="s">
        <v>6</v>
      </c>
    </row>
    <row r="6" spans="1:41" x14ac:dyDescent="0.25">
      <c r="B6" s="5" t="s">
        <v>8</v>
      </c>
      <c r="C6" s="4"/>
      <c r="D6" s="5" t="s">
        <v>8</v>
      </c>
      <c r="E6" s="4"/>
      <c r="F6" s="5" t="s">
        <v>8</v>
      </c>
      <c r="G6" s="4"/>
      <c r="H6" s="5" t="s">
        <v>8</v>
      </c>
      <c r="I6" s="4"/>
      <c r="J6" s="5" t="s">
        <v>10</v>
      </c>
      <c r="K6" s="4"/>
      <c r="L6" s="5" t="s">
        <v>10</v>
      </c>
      <c r="M6" s="4"/>
      <c r="N6" s="5" t="s">
        <v>10</v>
      </c>
      <c r="O6" s="4"/>
      <c r="P6" s="5" t="s">
        <v>10</v>
      </c>
      <c r="Q6" s="4"/>
      <c r="R6" s="5" t="s">
        <v>11</v>
      </c>
      <c r="S6" s="4"/>
      <c r="T6" s="5" t="s">
        <v>11</v>
      </c>
      <c r="U6" s="4"/>
      <c r="V6" s="5" t="s">
        <v>11</v>
      </c>
      <c r="W6" s="14"/>
      <c r="X6" s="16">
        <v>2018</v>
      </c>
      <c r="Y6" s="14"/>
      <c r="Z6" s="16">
        <v>2019</v>
      </c>
      <c r="AA6" s="14"/>
      <c r="AB6" s="16">
        <v>2019</v>
      </c>
      <c r="AC6" s="14"/>
      <c r="AD6" s="16">
        <v>2019</v>
      </c>
      <c r="AE6" s="14"/>
      <c r="AF6" s="16">
        <v>2019</v>
      </c>
      <c r="AG6" s="14"/>
      <c r="AH6" s="16">
        <v>2020</v>
      </c>
      <c r="AI6" s="14"/>
      <c r="AJ6" s="16">
        <v>2020</v>
      </c>
      <c r="AK6" s="14"/>
      <c r="AL6" s="16">
        <v>2020</v>
      </c>
      <c r="AM6" s="14"/>
      <c r="AN6" s="16">
        <v>2020</v>
      </c>
    </row>
    <row r="7" spans="1:41" x14ac:dyDescent="0.25">
      <c r="A7" t="s">
        <v>16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5"/>
      <c r="X7" s="6">
        <v>30435</v>
      </c>
      <c r="Y7" s="15"/>
      <c r="Z7" s="6">
        <v>22316</v>
      </c>
      <c r="AA7" s="15"/>
      <c r="AB7" s="6">
        <v>23031</v>
      </c>
      <c r="AC7" s="15"/>
      <c r="AD7" s="6">
        <v>25692</v>
      </c>
      <c r="AE7" s="15"/>
      <c r="AF7" s="6">
        <v>33563</v>
      </c>
      <c r="AG7" s="15"/>
      <c r="AH7" s="6">
        <v>18701</v>
      </c>
      <c r="AI7" s="15"/>
      <c r="AJ7" s="6">
        <v>6251.58</v>
      </c>
      <c r="AK7" s="15"/>
      <c r="AL7" s="6">
        <v>17673</v>
      </c>
      <c r="AM7" s="15"/>
      <c r="AN7" s="6">
        <v>23502.596000000001</v>
      </c>
      <c r="AO7" s="24"/>
    </row>
    <row r="8" spans="1:41" x14ac:dyDescent="0.25">
      <c r="A8" s="8" t="s">
        <v>2</v>
      </c>
      <c r="B8" s="10">
        <v>2.4500000000000002</v>
      </c>
      <c r="C8" s="10"/>
      <c r="D8" s="10">
        <v>2.23</v>
      </c>
      <c r="E8" s="10"/>
      <c r="F8" s="10">
        <v>2.0299999999999998</v>
      </c>
      <c r="G8" s="10"/>
      <c r="H8" s="10">
        <v>1.97</v>
      </c>
      <c r="I8" s="10"/>
      <c r="J8" s="10">
        <v>2.08</v>
      </c>
      <c r="K8" s="10"/>
      <c r="L8" s="10">
        <v>2.09</v>
      </c>
      <c r="M8" s="10"/>
      <c r="N8" s="10">
        <v>2.09</v>
      </c>
      <c r="O8" s="10"/>
      <c r="P8" s="10">
        <v>1.98</v>
      </c>
      <c r="Q8" s="10"/>
      <c r="R8" s="10">
        <v>2.11</v>
      </c>
      <c r="S8" s="10"/>
      <c r="T8" s="10">
        <v>2.15</v>
      </c>
      <c r="U8" s="10"/>
      <c r="V8" s="10">
        <v>2.13</v>
      </c>
      <c r="W8" s="10"/>
      <c r="X8" s="10">
        <v>2</v>
      </c>
      <c r="Y8" s="10"/>
      <c r="Z8" s="10">
        <v>2.02</v>
      </c>
      <c r="AA8" s="10"/>
      <c r="AB8" s="10">
        <v>1.99</v>
      </c>
      <c r="AC8" s="10"/>
      <c r="AD8" s="10">
        <v>1.98</v>
      </c>
      <c r="AE8" s="10"/>
      <c r="AF8" s="10">
        <v>1.95</v>
      </c>
      <c r="AG8" s="10"/>
      <c r="AH8" s="10">
        <v>2.11</v>
      </c>
      <c r="AI8" s="10"/>
      <c r="AJ8" s="10">
        <v>2.2400000000000002</v>
      </c>
      <c r="AK8" s="10"/>
      <c r="AL8" s="10">
        <f>37521/AL7</f>
        <v>2.1230690884399932</v>
      </c>
      <c r="AM8" s="10"/>
      <c r="AN8" s="10">
        <v>2.25</v>
      </c>
    </row>
    <row r="9" spans="1:41" x14ac:dyDescent="0.25">
      <c r="A9" t="s">
        <v>3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  <c r="AN9" s="2">
        <v>29</v>
      </c>
    </row>
    <row r="10" spans="1:41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1" hidden="1" x14ac:dyDescent="0.25">
      <c r="A11" t="s">
        <v>7</v>
      </c>
    </row>
    <row r="12" spans="1:41" ht="15.75" x14ac:dyDescent="0.25">
      <c r="A12" s="22" t="s">
        <v>15</v>
      </c>
    </row>
    <row r="22" x14ac:dyDescent="0.25"/>
  </sheetData>
  <mergeCells count="2">
    <mergeCell ref="A2:AN2"/>
    <mergeCell ref="A4:AN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Continuing Operations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2022-04-20T13:26:26Z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